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378" r:id="rId33"/>
    <sheet name="Graf.10" sheetId="271" r:id="rId34"/>
    <sheet name="B2" sheetId="383" r:id="rId35"/>
    <sheet name="Graf.11" sheetId="272" r:id="rId36"/>
    <sheet name="B3" sheetId="379" r:id="rId37"/>
    <sheet name="B4" sheetId="380" r:id="rId38"/>
    <sheet name="B5" sheetId="381" r:id="rId39"/>
    <sheet name="B6" sheetId="382" r:id="rId40"/>
    <sheet name="Graf.12" sheetId="277" r:id="rId41"/>
    <sheet name="B7" sheetId="384" r:id="rId42"/>
    <sheet name="B8" sheetId="385" r:id="rId43"/>
    <sheet name="B9" sheetId="386" r:id="rId44"/>
    <sheet name="Graf.13" sheetId="279" r:id="rId45"/>
    <sheet name="B10" sheetId="387" r:id="rId46"/>
    <sheet name="Graf.14" sheetId="273" r:id="rId47"/>
    <sheet name="B11" sheetId="388" r:id="rId48"/>
    <sheet name="Graf.15" sheetId="274" r:id="rId49"/>
    <sheet name="B12" sheetId="389" r:id="rId50"/>
    <sheet name="Graf.16" sheetId="275" r:id="rId51"/>
    <sheet name="B13" sheetId="390" r:id="rId52"/>
    <sheet name="Graf.17" sheetId="276" r:id="rId53"/>
    <sheet name="Pagina 58" sheetId="185" r:id="rId54"/>
    <sheet name="Pagina 59" sheetId="332" r:id="rId55"/>
    <sheet name="Pagina 60" sheetId="333" r:id="rId56"/>
    <sheet name="Pagina 61" sheetId="334" r:id="rId57"/>
    <sheet name="Pagina 62" sheetId="335" r:id="rId58"/>
    <sheet name="Pagina 63" sheetId="336" r:id="rId59"/>
    <sheet name="Pagina 64" sheetId="337" r:id="rId60"/>
    <sheet name="Pagina 65" sheetId="338" r:id="rId61"/>
    <sheet name="Pagina 66" sheetId="339" r:id="rId62"/>
    <sheet name="Pagina 67" sheetId="340" r:id="rId63"/>
    <sheet name="Pagina 68" sheetId="341" r:id="rId64"/>
    <sheet name="Pagina 69" sheetId="342" r:id="rId65"/>
    <sheet name="Pagina 70" sheetId="343" r:id="rId66"/>
    <sheet name="Pagina 71" sheetId="344" r:id="rId67"/>
    <sheet name="Pagina 72" sheetId="345" r:id="rId68"/>
    <sheet name="Pagina 73" sheetId="346" r:id="rId69"/>
    <sheet name="Pagina 74" sheetId="347" r:id="rId70"/>
    <sheet name="Pagina 75" sheetId="348" r:id="rId71"/>
    <sheet name="Pagina 76" sheetId="349" r:id="rId72"/>
    <sheet name="Pagina 77" sheetId="350" r:id="rId73"/>
    <sheet name="Pagina 78" sheetId="351" r:id="rId74"/>
    <sheet name="Pagina 79" sheetId="352" r:id="rId75"/>
    <sheet name="Pagina 80" sheetId="353" r:id="rId76"/>
    <sheet name="Pagina 81" sheetId="354" r:id="rId77"/>
    <sheet name="Pagina 82" sheetId="355" r:id="rId78"/>
    <sheet name="Pagina 83" sheetId="356" r:id="rId79"/>
    <sheet name="Pagina 84" sheetId="357" r:id="rId80"/>
    <sheet name="Pagina 85" sheetId="358" r:id="rId81"/>
    <sheet name="Pagina 86" sheetId="359" r:id="rId82"/>
    <sheet name="Pagina 87" sheetId="360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5">'B10'!#REF!</definedName>
    <definedName name="_xlnm.Print_Area" localSheetId="47">'B11'!#REF!</definedName>
    <definedName name="_xlnm.Print_Area" localSheetId="49">'B12'!#REF!</definedName>
    <definedName name="_xlnm.Print_Area" localSheetId="51">'B13'!#REF!</definedName>
    <definedName name="_xlnm.Print_Area" localSheetId="34">'B2'!$A$1:$E$31</definedName>
    <definedName name="_xlnm.Print_Area" localSheetId="36">'B3'!$A$1:$E$31</definedName>
    <definedName name="_xlnm.Print_Area" localSheetId="37">'B4'!#REF!</definedName>
    <definedName name="_xlnm.Print_Area" localSheetId="38">'B5'!#REF!</definedName>
    <definedName name="_xlnm.Print_Area" localSheetId="39">'B6'!#REF!</definedName>
    <definedName name="_xlnm.Print_Area" localSheetId="41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90" l="1"/>
  <c r="C19" i="390"/>
  <c r="D17" i="390" s="1"/>
  <c r="C28" i="389"/>
  <c r="C19" i="389"/>
  <c r="D17" i="389" s="1"/>
  <c r="D18" i="389"/>
  <c r="D14" i="389"/>
  <c r="D10" i="389"/>
  <c r="C28" i="388"/>
  <c r="C19" i="388"/>
  <c r="C30" i="388" s="1"/>
  <c r="C28" i="387"/>
  <c r="C19" i="387"/>
  <c r="D17" i="387" s="1"/>
  <c r="D18" i="387"/>
  <c r="D16" i="387"/>
  <c r="D15" i="387"/>
  <c r="D14" i="387"/>
  <c r="D12" i="387"/>
  <c r="D11" i="387"/>
  <c r="D10" i="387"/>
  <c r="D9" i="387"/>
  <c r="D8" i="387"/>
  <c r="D7" i="387"/>
  <c r="C30" i="386"/>
  <c r="C28" i="386"/>
  <c r="C19" i="386"/>
  <c r="D10" i="386" s="1"/>
  <c r="D17" i="386"/>
  <c r="D18" i="386"/>
  <c r="D14" i="386"/>
  <c r="D11" i="386"/>
  <c r="D7" i="386"/>
  <c r="C30" i="385"/>
  <c r="E15" i="385" s="1"/>
  <c r="C28" i="385"/>
  <c r="E22" i="385"/>
  <c r="C19" i="385"/>
  <c r="D15" i="385" s="1"/>
  <c r="D18" i="385"/>
  <c r="D17" i="385"/>
  <c r="E16" i="385"/>
  <c r="D14" i="385"/>
  <c r="D13" i="385"/>
  <c r="E12" i="385"/>
  <c r="D10" i="385"/>
  <c r="D9" i="385"/>
  <c r="E8" i="385"/>
  <c r="D7" i="385"/>
  <c r="C28" i="384"/>
  <c r="C19" i="384"/>
  <c r="D18" i="384" s="1"/>
  <c r="D11" i="384"/>
  <c r="D7" i="384"/>
  <c r="C28" i="383"/>
  <c r="C19" i="383"/>
  <c r="C30" i="383" s="1"/>
  <c r="D17" i="383"/>
  <c r="C30" i="382"/>
  <c r="E15" i="382" s="1"/>
  <c r="C28" i="382"/>
  <c r="C19" i="382"/>
  <c r="D18" i="382" s="1"/>
  <c r="D17" i="382"/>
  <c r="D16" i="382"/>
  <c r="D15" i="382"/>
  <c r="D13" i="382"/>
  <c r="E12" i="382"/>
  <c r="D12" i="382"/>
  <c r="D11" i="382"/>
  <c r="D9" i="382"/>
  <c r="E8" i="382"/>
  <c r="D8" i="382"/>
  <c r="D7" i="382"/>
  <c r="C28" i="381"/>
  <c r="C19" i="381"/>
  <c r="D18" i="381" s="1"/>
  <c r="D15" i="381"/>
  <c r="D7" i="381"/>
  <c r="C30" i="380"/>
  <c r="E15" i="380" s="1"/>
  <c r="C28" i="380"/>
  <c r="E26" i="380"/>
  <c r="E25" i="380"/>
  <c r="E24" i="380"/>
  <c r="E23" i="380"/>
  <c r="E22" i="380"/>
  <c r="C19" i="380"/>
  <c r="E18" i="380"/>
  <c r="D18" i="380"/>
  <c r="E17" i="380"/>
  <c r="D17" i="380"/>
  <c r="E16" i="380"/>
  <c r="D16" i="380"/>
  <c r="D15" i="380"/>
  <c r="E14" i="380"/>
  <c r="D14" i="380"/>
  <c r="E13" i="380"/>
  <c r="D13" i="380"/>
  <c r="E12" i="380"/>
  <c r="D12" i="380"/>
  <c r="D11" i="380"/>
  <c r="E10" i="380"/>
  <c r="D10" i="380"/>
  <c r="E9" i="380"/>
  <c r="D9" i="380"/>
  <c r="E8" i="380"/>
  <c r="D8" i="380"/>
  <c r="D7" i="380"/>
  <c r="D19" i="380" s="1"/>
  <c r="C28" i="379"/>
  <c r="C30" i="379" s="1"/>
  <c r="C19" i="379"/>
  <c r="D18" i="379" s="1"/>
  <c r="D17" i="379"/>
  <c r="D16" i="379"/>
  <c r="D15" i="379"/>
  <c r="D13" i="379"/>
  <c r="D12" i="379"/>
  <c r="D11" i="379"/>
  <c r="D9" i="379"/>
  <c r="D8" i="379"/>
  <c r="D7" i="379"/>
  <c r="F30" i="378"/>
  <c r="H17" i="378" s="1"/>
  <c r="I28" i="378"/>
  <c r="F28" i="378"/>
  <c r="C28" i="378"/>
  <c r="H27" i="378"/>
  <c r="H26" i="378"/>
  <c r="H25" i="378"/>
  <c r="H28" i="378" s="1"/>
  <c r="H24" i="378"/>
  <c r="H23" i="378"/>
  <c r="H22" i="378"/>
  <c r="I19" i="378"/>
  <c r="J15" i="378" s="1"/>
  <c r="F19" i="378"/>
  <c r="C19" i="378"/>
  <c r="D18" i="378" s="1"/>
  <c r="H18" i="378"/>
  <c r="G18" i="378"/>
  <c r="G17" i="378"/>
  <c r="D17" i="378"/>
  <c r="H16" i="378"/>
  <c r="G16" i="378"/>
  <c r="G15" i="378"/>
  <c r="D15" i="378"/>
  <c r="H14" i="378"/>
  <c r="G14" i="378"/>
  <c r="G13" i="378"/>
  <c r="D13" i="378"/>
  <c r="H12" i="378"/>
  <c r="G12" i="378"/>
  <c r="G11" i="378"/>
  <c r="D11" i="378"/>
  <c r="H10" i="378"/>
  <c r="G10" i="378"/>
  <c r="G9" i="378"/>
  <c r="D9" i="378"/>
  <c r="H8" i="378"/>
  <c r="G8" i="378"/>
  <c r="G7" i="378"/>
  <c r="G19" i="378" s="1"/>
  <c r="D7" i="378"/>
  <c r="L27" i="378"/>
  <c r="L26" i="378"/>
  <c r="L25" i="378"/>
  <c r="L24" i="378"/>
  <c r="L23" i="378"/>
  <c r="L22" i="378"/>
  <c r="L18" i="378"/>
  <c r="L16" i="378"/>
  <c r="L15" i="378"/>
  <c r="L14" i="378"/>
  <c r="L13" i="378"/>
  <c r="L12" i="378"/>
  <c r="L11" i="378"/>
  <c r="L10" i="378"/>
  <c r="L9" i="378"/>
  <c r="L8" i="378"/>
  <c r="L7" i="378"/>
  <c r="D11" i="390" l="1"/>
  <c r="D10" i="390"/>
  <c r="D14" i="390"/>
  <c r="D18" i="390"/>
  <c r="D7" i="390"/>
  <c r="D19" i="390" s="1"/>
  <c r="D8" i="390"/>
  <c r="D12" i="390"/>
  <c r="D16" i="390"/>
  <c r="C30" i="390"/>
  <c r="D15" i="390"/>
  <c r="D9" i="390"/>
  <c r="D13" i="390"/>
  <c r="D7" i="389"/>
  <c r="D15" i="389"/>
  <c r="D8" i="389"/>
  <c r="D12" i="389"/>
  <c r="D16" i="389"/>
  <c r="C30" i="389"/>
  <c r="D11" i="389"/>
  <c r="D9" i="389"/>
  <c r="D13" i="389"/>
  <c r="D17" i="388"/>
  <c r="D7" i="388"/>
  <c r="D10" i="388"/>
  <c r="D14" i="388"/>
  <c r="D18" i="388"/>
  <c r="D8" i="388"/>
  <c r="D12" i="388"/>
  <c r="D16" i="388"/>
  <c r="D15" i="388"/>
  <c r="D11" i="388"/>
  <c r="D9" i="388"/>
  <c r="D13" i="388"/>
  <c r="C30" i="387"/>
  <c r="D13" i="387"/>
  <c r="D19" i="387" s="1"/>
  <c r="D19" i="384"/>
  <c r="D16" i="384"/>
  <c r="E24" i="385"/>
  <c r="D11" i="385"/>
  <c r="D8" i="385"/>
  <c r="D12" i="385"/>
  <c r="D16" i="385"/>
  <c r="D19" i="385" s="1"/>
  <c r="C30" i="384"/>
  <c r="E25" i="385"/>
  <c r="D9" i="384"/>
  <c r="D13" i="384"/>
  <c r="D17" i="384"/>
  <c r="E10" i="385"/>
  <c r="E14" i="385"/>
  <c r="E18" i="385"/>
  <c r="E26" i="385"/>
  <c r="D8" i="386"/>
  <c r="D12" i="386"/>
  <c r="D16" i="386"/>
  <c r="D12" i="384"/>
  <c r="E9" i="385"/>
  <c r="E27" i="385"/>
  <c r="D15" i="384"/>
  <c r="E23" i="385"/>
  <c r="E28" i="385" s="1"/>
  <c r="D8" i="384"/>
  <c r="E13" i="385"/>
  <c r="E17" i="385"/>
  <c r="D15" i="386"/>
  <c r="D10" i="384"/>
  <c r="D14" i="384"/>
  <c r="E7" i="385"/>
  <c r="E11" i="385"/>
  <c r="D9" i="386"/>
  <c r="D13" i="386"/>
  <c r="D15" i="383"/>
  <c r="D10" i="383"/>
  <c r="D14" i="383"/>
  <c r="D18" i="383"/>
  <c r="D7" i="383"/>
  <c r="D8" i="383"/>
  <c r="D12" i="383"/>
  <c r="D16" i="383"/>
  <c r="D11" i="383"/>
  <c r="D9" i="383"/>
  <c r="D13" i="383"/>
  <c r="E27" i="379"/>
  <c r="E26" i="379"/>
  <c r="E18" i="379"/>
  <c r="E14" i="379"/>
  <c r="E10" i="379"/>
  <c r="E16" i="379"/>
  <c r="E25" i="379"/>
  <c r="E22" i="379"/>
  <c r="E12" i="379"/>
  <c r="E15" i="379"/>
  <c r="E11" i="379"/>
  <c r="E24" i="379"/>
  <c r="E17" i="379"/>
  <c r="E13" i="379"/>
  <c r="E9" i="379"/>
  <c r="E23" i="379"/>
  <c r="E8" i="379"/>
  <c r="E7" i="379"/>
  <c r="E28" i="380"/>
  <c r="E16" i="382"/>
  <c r="E23" i="382"/>
  <c r="D8" i="381"/>
  <c r="D16" i="381"/>
  <c r="E13" i="382"/>
  <c r="E24" i="382"/>
  <c r="E27" i="380"/>
  <c r="C30" i="381"/>
  <c r="D10" i="382"/>
  <c r="D19" i="382" s="1"/>
  <c r="D14" i="382"/>
  <c r="E25" i="382"/>
  <c r="D11" i="381"/>
  <c r="D12" i="381"/>
  <c r="E9" i="382"/>
  <c r="E17" i="382"/>
  <c r="D10" i="379"/>
  <c r="D14" i="379"/>
  <c r="E7" i="380"/>
  <c r="E19" i="380" s="1"/>
  <c r="E30" i="380" s="1"/>
  <c r="E11" i="380"/>
  <c r="D9" i="381"/>
  <c r="D13" i="381"/>
  <c r="D17" i="381"/>
  <c r="E10" i="382"/>
  <c r="E14" i="382"/>
  <c r="E18" i="382"/>
  <c r="E26" i="382"/>
  <c r="E22" i="382"/>
  <c r="E27" i="382"/>
  <c r="D10" i="381"/>
  <c r="D19" i="381" s="1"/>
  <c r="D14" i="381"/>
  <c r="E7" i="382"/>
  <c r="E11" i="382"/>
  <c r="J13" i="378"/>
  <c r="C30" i="378"/>
  <c r="J10" i="378"/>
  <c r="L19" i="378"/>
  <c r="M8" i="378" s="1"/>
  <c r="L28" i="378"/>
  <c r="D8" i="378"/>
  <c r="D19" i="378" s="1"/>
  <c r="D10" i="378"/>
  <c r="D12" i="378"/>
  <c r="D14" i="378"/>
  <c r="D16" i="378"/>
  <c r="I30" i="378"/>
  <c r="K16" i="378" s="1"/>
  <c r="J8" i="378"/>
  <c r="J12" i="378"/>
  <c r="J16" i="378"/>
  <c r="J9" i="378"/>
  <c r="J17" i="378"/>
  <c r="J18" i="378"/>
  <c r="J14" i="378"/>
  <c r="M14" i="378"/>
  <c r="J7" i="378"/>
  <c r="J11" i="378"/>
  <c r="H7" i="378"/>
  <c r="H9" i="378"/>
  <c r="H11" i="378"/>
  <c r="H13" i="378"/>
  <c r="H15" i="378"/>
  <c r="K11" i="378"/>
  <c r="K27" i="378"/>
  <c r="K7" i="378"/>
  <c r="K13" i="378"/>
  <c r="K22" i="378"/>
  <c r="K23" i="378"/>
  <c r="K12" i="378"/>
  <c r="K26" i="378"/>
  <c r="L30" i="378"/>
  <c r="N18" i="378" s="1"/>
  <c r="M10" i="378"/>
  <c r="M13" i="378"/>
  <c r="M12" i="378"/>
  <c r="M15" i="378"/>
  <c r="M11" i="378"/>
  <c r="E23" i="390" l="1"/>
  <c r="E11" i="390"/>
  <c r="E22" i="390"/>
  <c r="E16" i="390"/>
  <c r="E12" i="390"/>
  <c r="E8" i="390"/>
  <c r="E15" i="390"/>
  <c r="E27" i="390"/>
  <c r="E26" i="390"/>
  <c r="E18" i="390"/>
  <c r="E14" i="390"/>
  <c r="E10" i="390"/>
  <c r="E25" i="390"/>
  <c r="E24" i="390"/>
  <c r="E17" i="390"/>
  <c r="E13" i="390"/>
  <c r="E9" i="390"/>
  <c r="E7" i="390"/>
  <c r="E23" i="389"/>
  <c r="E15" i="389"/>
  <c r="E7" i="389"/>
  <c r="E14" i="389"/>
  <c r="E25" i="389"/>
  <c r="E22" i="389"/>
  <c r="E28" i="389" s="1"/>
  <c r="E16" i="389"/>
  <c r="E12" i="389"/>
  <c r="E8" i="389"/>
  <c r="E10" i="389"/>
  <c r="E18" i="389"/>
  <c r="E24" i="389"/>
  <c r="E17" i="389"/>
  <c r="E13" i="389"/>
  <c r="E9" i="389"/>
  <c r="E11" i="389"/>
  <c r="E27" i="389"/>
  <c r="E26" i="389"/>
  <c r="D19" i="389"/>
  <c r="E23" i="388"/>
  <c r="E22" i="388"/>
  <c r="E16" i="388"/>
  <c r="E12" i="388"/>
  <c r="E8" i="388"/>
  <c r="E15" i="388"/>
  <c r="E11" i="388"/>
  <c r="E7" i="388"/>
  <c r="E27" i="388"/>
  <c r="E26" i="388"/>
  <c r="E18" i="388"/>
  <c r="E14" i="388"/>
  <c r="E10" i="388"/>
  <c r="E25" i="388"/>
  <c r="E24" i="388"/>
  <c r="E17" i="388"/>
  <c r="E13" i="388"/>
  <c r="E9" i="388"/>
  <c r="D19" i="388"/>
  <c r="E23" i="387"/>
  <c r="E22" i="387"/>
  <c r="E16" i="387"/>
  <c r="E12" i="387"/>
  <c r="E8" i="387"/>
  <c r="E15" i="387"/>
  <c r="E11" i="387"/>
  <c r="E7" i="387"/>
  <c r="E19" i="387" s="1"/>
  <c r="E27" i="387"/>
  <c r="E26" i="387"/>
  <c r="E18" i="387"/>
  <c r="E14" i="387"/>
  <c r="E10" i="387"/>
  <c r="E25" i="387"/>
  <c r="E24" i="387"/>
  <c r="E17" i="387"/>
  <c r="E13" i="387"/>
  <c r="E9" i="387"/>
  <c r="D19" i="386"/>
  <c r="E25" i="384"/>
  <c r="E17" i="384"/>
  <c r="E9" i="384"/>
  <c r="E22" i="384"/>
  <c r="E8" i="384"/>
  <c r="E11" i="384"/>
  <c r="E27" i="384"/>
  <c r="E16" i="384"/>
  <c r="E23" i="384"/>
  <c r="E12" i="384"/>
  <c r="E15" i="384"/>
  <c r="E7" i="384"/>
  <c r="E26" i="384"/>
  <c r="E18" i="384"/>
  <c r="E14" i="384"/>
  <c r="E10" i="384"/>
  <c r="E24" i="384"/>
  <c r="E13" i="384"/>
  <c r="E23" i="386"/>
  <c r="E18" i="386"/>
  <c r="E22" i="386"/>
  <c r="E16" i="386"/>
  <c r="E12" i="386"/>
  <c r="E8" i="386"/>
  <c r="E15" i="386"/>
  <c r="E11" i="386"/>
  <c r="E27" i="386"/>
  <c r="E10" i="386"/>
  <c r="E26" i="386"/>
  <c r="E25" i="386"/>
  <c r="E24" i="386"/>
  <c r="E17" i="386"/>
  <c r="E13" i="386"/>
  <c r="E9" i="386"/>
  <c r="E7" i="386"/>
  <c r="E14" i="386"/>
  <c r="E19" i="385"/>
  <c r="E30" i="385" s="1"/>
  <c r="D19" i="383"/>
  <c r="E23" i="383"/>
  <c r="E15" i="383"/>
  <c r="E22" i="383"/>
  <c r="E16" i="383"/>
  <c r="E12" i="383"/>
  <c r="E8" i="383"/>
  <c r="E7" i="383"/>
  <c r="E27" i="383"/>
  <c r="E26" i="383"/>
  <c r="E18" i="383"/>
  <c r="E14" i="383"/>
  <c r="E10" i="383"/>
  <c r="E25" i="383"/>
  <c r="E24" i="383"/>
  <c r="E17" i="383"/>
  <c r="E13" i="383"/>
  <c r="E9" i="383"/>
  <c r="E11" i="383"/>
  <c r="D19" i="379"/>
  <c r="E25" i="381"/>
  <c r="E24" i="381"/>
  <c r="E17" i="381"/>
  <c r="E13" i="381"/>
  <c r="E9" i="381"/>
  <c r="E26" i="381"/>
  <c r="E10" i="381"/>
  <c r="E23" i="381"/>
  <c r="E27" i="381"/>
  <c r="E18" i="381"/>
  <c r="E22" i="381"/>
  <c r="E16" i="381"/>
  <c r="E12" i="381"/>
  <c r="E8" i="381"/>
  <c r="E15" i="381"/>
  <c r="E11" i="381"/>
  <c r="E7" i="381"/>
  <c r="E14" i="381"/>
  <c r="E19" i="382"/>
  <c r="E19" i="379"/>
  <c r="E28" i="379"/>
  <c r="E28" i="382"/>
  <c r="N15" i="378"/>
  <c r="K9" i="378"/>
  <c r="K25" i="378"/>
  <c r="M7" i="378"/>
  <c r="M9" i="378"/>
  <c r="M19" i="378" s="1"/>
  <c r="K17" i="378"/>
  <c r="K10" i="378"/>
  <c r="K19" i="378" s="1"/>
  <c r="K30" i="378" s="1"/>
  <c r="H19" i="378"/>
  <c r="H30" i="378" s="1"/>
  <c r="M16" i="378"/>
  <c r="J19" i="378"/>
  <c r="K14" i="378"/>
  <c r="K24" i="378"/>
  <c r="K28" i="378" s="1"/>
  <c r="N24" i="378"/>
  <c r="N12" i="378"/>
  <c r="K18" i="378"/>
  <c r="K15" i="378"/>
  <c r="E24" i="378"/>
  <c r="E23" i="378"/>
  <c r="E13" i="378"/>
  <c r="E25" i="378"/>
  <c r="E18" i="378"/>
  <c r="E16" i="378"/>
  <c r="E14" i="378"/>
  <c r="E12" i="378"/>
  <c r="E10" i="378"/>
  <c r="E8" i="378"/>
  <c r="E27" i="378"/>
  <c r="E17" i="378"/>
  <c r="E15" i="378"/>
  <c r="E11" i="378"/>
  <c r="E9" i="378"/>
  <c r="E7" i="378"/>
  <c r="E26" i="378"/>
  <c r="E22" i="378"/>
  <c r="M18" i="378"/>
  <c r="K8" i="378"/>
  <c r="N23" i="378"/>
  <c r="N14" i="378"/>
  <c r="N26" i="378"/>
  <c r="N22" i="378"/>
  <c r="N16" i="378"/>
  <c r="N8" i="378"/>
  <c r="N9" i="378"/>
  <c r="N10" i="378"/>
  <c r="N27" i="378"/>
  <c r="N25" i="378"/>
  <c r="N11" i="378"/>
  <c r="N13" i="378"/>
  <c r="N7" i="378"/>
  <c r="E28" i="390" l="1"/>
  <c r="E19" i="390"/>
  <c r="E30" i="390" s="1"/>
  <c r="E19" i="389"/>
  <c r="E30" i="389" s="1"/>
  <c r="E19" i="388"/>
  <c r="E28" i="388"/>
  <c r="E28" i="387"/>
  <c r="E30" i="387" s="1"/>
  <c r="E19" i="384"/>
  <c r="E19" i="386"/>
  <c r="E28" i="386"/>
  <c r="E28" i="384"/>
  <c r="E19" i="383"/>
  <c r="E28" i="383"/>
  <c r="E30" i="379"/>
  <c r="E19" i="381"/>
  <c r="E30" i="382"/>
  <c r="E28" i="381"/>
  <c r="E19" i="378"/>
  <c r="E30" i="378" s="1"/>
  <c r="N19" i="378"/>
  <c r="E28" i="378"/>
  <c r="N28" i="378"/>
  <c r="N30" i="378"/>
  <c r="E30" i="388" l="1"/>
  <c r="E30" i="386"/>
  <c r="E30" i="384"/>
  <c r="E30" i="383"/>
  <c r="E30" i="381"/>
  <c r="L13" i="254" l="1"/>
  <c r="L14" i="254"/>
  <c r="L13" i="253"/>
  <c r="L14" i="253"/>
  <c r="L13" i="25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I28" i="260" l="1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J8" i="260" l="1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C30" i="250"/>
  <c r="E22" i="250" s="1"/>
  <c r="G7" i="239"/>
  <c r="G7" i="238"/>
  <c r="I30" i="249"/>
  <c r="C30" i="251"/>
  <c r="C30" i="242"/>
  <c r="E22" i="242" s="1"/>
  <c r="J7" i="250"/>
  <c r="J7" i="247"/>
  <c r="D7" i="243"/>
  <c r="J7" i="260"/>
  <c r="J7" i="244"/>
  <c r="J7" i="243"/>
  <c r="D7" i="239"/>
  <c r="D7" i="250"/>
  <c r="I30" i="242"/>
  <c r="K7" i="242" s="1"/>
  <c r="I30" i="255"/>
  <c r="K27" i="255" s="1"/>
  <c r="C30" i="243"/>
  <c r="J7" i="245"/>
  <c r="D7" i="246"/>
  <c r="C30" i="254"/>
  <c r="E22" i="254" s="1"/>
  <c r="I30" i="260"/>
  <c r="J7" i="257"/>
  <c r="I30" i="256"/>
  <c r="K26" i="256" s="1"/>
  <c r="J7" i="256"/>
  <c r="G7" i="253"/>
  <c r="D7" i="253"/>
  <c r="C30" i="257"/>
  <c r="E26" i="257" s="1"/>
  <c r="I30" i="246"/>
  <c r="K23" i="246" s="1"/>
  <c r="J7" i="242"/>
  <c r="J7" i="248"/>
  <c r="F30" i="238"/>
  <c r="H27" i="238" s="1"/>
  <c r="C30" i="238"/>
  <c r="I30" i="257"/>
  <c r="J7" i="255"/>
  <c r="I30" i="248"/>
  <c r="K27" i="248" s="1"/>
  <c r="I30" i="250"/>
  <c r="D7" i="247"/>
  <c r="C30" i="239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260"/>
  <c r="D7" i="260"/>
  <c r="K2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E27" i="254"/>
  <c r="E24" i="254"/>
  <c r="E7" i="254"/>
  <c r="L28" i="254"/>
  <c r="E25" i="254"/>
  <c r="F30" i="254"/>
  <c r="I30" i="254"/>
  <c r="J7" i="254"/>
  <c r="E23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4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K25" i="248"/>
  <c r="K26" i="248"/>
  <c r="K22" i="248"/>
  <c r="K7" i="248"/>
  <c r="K24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E26" i="254" l="1"/>
  <c r="K22" i="246"/>
  <c r="E24" i="242"/>
  <c r="E23" i="250"/>
  <c r="E26" i="250"/>
  <c r="E7" i="250"/>
  <c r="E24" i="250"/>
  <c r="K24" i="251"/>
  <c r="K27" i="251"/>
  <c r="M12" i="254"/>
  <c r="M13" i="254"/>
  <c r="M14" i="254"/>
  <c r="M7" i="253"/>
  <c r="M14" i="253"/>
  <c r="M13" i="253"/>
  <c r="M16" i="252"/>
  <c r="M13" i="252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D19" i="238"/>
  <c r="L30" i="238"/>
  <c r="N24" i="238" s="1"/>
  <c r="K25" i="255"/>
  <c r="K24" i="255"/>
  <c r="E26" i="242"/>
  <c r="E23" i="242"/>
  <c r="E27" i="242"/>
  <c r="E25" i="242"/>
  <c r="E7" i="242"/>
  <c r="H23" i="238"/>
  <c r="H22" i="238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D19" i="243"/>
  <c r="G19" i="238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J19" i="245"/>
  <c r="H26" i="252"/>
  <c r="G19" i="239"/>
  <c r="E25" i="238"/>
  <c r="M7" i="238"/>
  <c r="K22" i="250"/>
  <c r="K23" i="250"/>
  <c r="K22" i="255"/>
  <c r="K7" i="255"/>
  <c r="K25" i="256"/>
  <c r="J19" i="244"/>
  <c r="J19" i="251"/>
  <c r="J19" i="256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250"/>
  <c r="H27" i="239"/>
  <c r="E7" i="238"/>
  <c r="D19" i="239"/>
  <c r="H22" i="239"/>
  <c r="D19" i="247"/>
  <c r="E23" i="252"/>
  <c r="K22" i="256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J19" i="260"/>
  <c r="E25" i="253"/>
  <c r="E26" i="252"/>
  <c r="J19" i="242"/>
  <c r="K25" i="241"/>
  <c r="K7" i="241"/>
  <c r="K26" i="241"/>
  <c r="K22" i="241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E28" i="250"/>
  <c r="J19" i="243"/>
  <c r="J19" i="239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E28" i="257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E28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E19" i="254" l="1"/>
  <c r="K28" i="251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K28" i="242"/>
  <c r="H19" i="238"/>
  <c r="N10" i="252"/>
  <c r="N18" i="252"/>
  <c r="E28" i="251"/>
  <c r="E19" i="242"/>
  <c r="E19" i="241"/>
  <c r="K28" i="260"/>
  <c r="K28" i="250"/>
  <c r="E28" i="239"/>
  <c r="E19" i="257"/>
  <c r="E30" i="257" s="1"/>
  <c r="K19" i="242"/>
  <c r="E19" i="251"/>
  <c r="N23" i="252"/>
  <c r="M19" i="252"/>
  <c r="K19" i="255"/>
  <c r="N12" i="252"/>
  <c r="N15" i="252"/>
  <c r="N24" i="252"/>
  <c r="N10" i="253"/>
  <c r="N26" i="253"/>
  <c r="K19" i="250"/>
  <c r="N7" i="252"/>
  <c r="N22" i="252"/>
  <c r="N16" i="252"/>
  <c r="N11" i="252"/>
  <c r="N25" i="252"/>
  <c r="H28" i="253"/>
  <c r="N8" i="252"/>
  <c r="N26" i="252"/>
  <c r="N27" i="252"/>
  <c r="K28" i="243"/>
  <c r="K28" i="244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K28" i="256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254"/>
  <c r="N16" i="253"/>
  <c r="E28" i="246"/>
  <c r="E28" i="245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E30" i="251" l="1"/>
  <c r="K30" i="242"/>
  <c r="E30" i="242"/>
  <c r="E30" i="249"/>
  <c r="E30" i="241"/>
  <c r="H30" i="253"/>
  <c r="E30" i="239"/>
  <c r="K30" i="250"/>
  <c r="K30" i="247"/>
  <c r="E30" i="252"/>
  <c r="K30" i="256"/>
  <c r="K30" i="249"/>
  <c r="E30" i="243"/>
  <c r="K30" i="244"/>
  <c r="K30" i="255"/>
  <c r="N19" i="252"/>
  <c r="N28" i="252"/>
  <c r="K30" i="243"/>
  <c r="H30" i="239"/>
  <c r="K30" i="241"/>
  <c r="E30" i="238"/>
  <c r="E30" i="260"/>
  <c r="E30" i="253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H30" i="259"/>
  <c r="H30" i="257"/>
  <c r="K30" i="253"/>
  <c r="H30" i="242"/>
  <c r="H30" i="241"/>
  <c r="E30" i="247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239"/>
  <c r="L22" i="237"/>
  <c r="L28" i="237" s="1"/>
  <c r="L7" i="237"/>
  <c r="I19" i="237"/>
  <c r="J8" i="237" l="1"/>
  <c r="J12" i="237"/>
  <c r="J16" i="237"/>
  <c r="J9" i="237"/>
  <c r="J13" i="237"/>
  <c r="J10" i="237"/>
  <c r="J14" i="237"/>
  <c r="J17" i="237"/>
  <c r="J11" i="237"/>
  <c r="J15" i="237"/>
  <c r="J18" i="237"/>
  <c r="J7" i="237"/>
  <c r="J19" i="237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<sst xmlns="http://schemas.openxmlformats.org/spreadsheetml/2006/main" count="2310" uniqueCount="230">
  <si>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</si>
  <si>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</si>
  <si>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</si>
  <si>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</si>
  <si>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</si>
  <si>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</si>
  <si>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</si>
  <si>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</si>
  <si>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</si>
  <si>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</si>
  <si>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</si>
  <si>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</si>
  <si>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</si>
  <si>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</si>
  <si>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</si>
  <si>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</si>
  <si>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</si>
  <si>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</si>
  <si>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</si>
  <si>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</si>
  <si>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</si>
  <si>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</si>
  <si>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</si>
  <si>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</si>
  <si>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</si>
  <si>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</si>
  <si>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</si>
  <si>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</si>
  <si>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</si>
  <si>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</si>
  <si>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</si>
  <si>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</si>
  <si>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</si>
  <si>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</si>
  <si>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</si>
  <si>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</si>
  <si>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</si>
  <si>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</si>
  <si>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</si>
  <si>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</si>
  <si>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</si>
  <si>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</si>
  <si>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</si>
  <si>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</si>
  <si>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</si>
  <si>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</si>
  <si>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</si>
  <si>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</si>
  <si>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</si>
  <si>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</si>
  <si>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</si>
  <si>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</si>
  <si>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</si>
  <si>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</si>
  <si>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</si>
  <si>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</si>
  <si>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</si>
  <si>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</si>
  <si>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</si>
  <si>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</si>
  <si>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</si>
  <si>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</si>
  <si>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</si>
  <si>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</si>
  <si>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</si>
  <si>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</si>
  <si>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</si>
  <si>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</si>
  <si>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</si>
  <si>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</si>
  <si>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</si>
  <si>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</si>
  <si>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</si>
  <si>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</si>
  <si>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</si>
  <si>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</si>
  <si>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</si>
  <si>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</si>
  <si>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</si>
  <si>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</si>
  <si>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</si>
  <si>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</si>
  <si>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</si>
  <si>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</si>
  <si>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</si>
  <si>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</si>
  <si>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</si>
  <si>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</si>
  <si>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</si>
  <si>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</si>
  <si>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</si>
  <si>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</si>
  <si>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</si>
  <si>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</si>
  <si>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</si>
  <si>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</si>
  <si>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</si>
  <si>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</si>
  <si>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</si>
  <si>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</si>
  <si>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</si>
  <si>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</si>
  <si>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</si>
  <si>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</si>
  <si>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</si>
  <si>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</si>
  <si>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</si>
  <si>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</si>
  <si>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</si>
  <si>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</si>
  <si>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</si>
  <si>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</si>
  <si>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</si>
  <si>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</si>
  <si>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</si>
  <si>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</si>
  <si>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Liberi e Uguali</t>
  </si>
  <si>
    <t>Per le autonomie - Minoranze Linguistiche</t>
  </si>
  <si>
    <t>Testata Radio Kiss Kiss</t>
  </si>
  <si>
    <t>Anna Maria Bernini (Forza Italia)</t>
  </si>
  <si>
    <t>Andrea Orlando (Partito Democratico)</t>
  </si>
  <si>
    <t>Sergio Costa (Governo/Ministri/Sottosegretari)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</si>
  <si>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</si>
  <si>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</si>
  <si>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</si>
  <si>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</si>
  <si>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</si>
  <si>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>Italia Viva - PSI</t>
  </si>
  <si>
    <t>Maie</t>
  </si>
  <si>
    <t>Roberto Gualtieri (Governo/Ministri/Sottosegretari)</t>
  </si>
  <si>
    <t>Dario Franceschini (Governo/Ministri/Sottosegretari)</t>
  </si>
  <si>
    <t>Matteo Renzi (Italia Viva - PSI)</t>
  </si>
  <si>
    <t>Carlo Calenda (Altro)</t>
  </si>
  <si>
    <t>Paolo Gentiloni (Unione Europea)</t>
  </si>
  <si>
    <t>Antonio Decaro (Partito Democratico)</t>
  </si>
  <si>
    <t>Antonio Tajani (Forza Italia)</t>
  </si>
  <si>
    <t>Paola De Micheli (Governo/Ministri/Sottosegretari)</t>
  </si>
  <si>
    <t>Francesco Boccia (Governo/Ministri/Sottosegretari)</t>
  </si>
  <si>
    <t>Testata News Mediaset</t>
  </si>
  <si>
    <t>Testata RDS</t>
  </si>
  <si>
    <t>Centro Democratico - Radicali Italiani - +Europa</t>
  </si>
  <si>
    <t>Roberto Speranza (Governo/Ministri/Sottosegretari)</t>
  </si>
  <si>
    <t>Giuseppe Sala (Partito Democratico)</t>
  </si>
  <si>
    <t>Tommaso Nannicini (Partito Democratico)</t>
  </si>
  <si>
    <t>Gaetano Manfredi (Governo/Ministri/Sottosegretari)</t>
  </si>
  <si>
    <t>Antonio Razzi (Forza Italia)</t>
  </si>
  <si>
    <t>Lucia Azzolina (Governo/Ministri/Sottosegretari)</t>
  </si>
  <si>
    <t>Enrico Letta (Partito Democratico)</t>
  </si>
  <si>
    <t>Noi con l'Italia - Usei - Cambiamo! - Alleanza di Centro</t>
  </si>
  <si>
    <t>Periodo dal 30.08.2020 al 05.09.2020</t>
  </si>
  <si>
    <t>Noi con l'Italia - USEI - Cambiamo! - Alleanza di Centro</t>
  </si>
  <si>
    <t>Tab. B1 - Tempo di parola dei soggetti politici ed istituzionali nei programmi extra-gr di Testata. Radio Uno, Radio Due, Radio Tre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</si>
  <si>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Inviato speciale; Radio anch'io; Zapping Radio1.
Radio Due: 
Radio Tre: Tutta la città ne parla.</t>
    </r>
  </si>
  <si>
    <t>Tab. B3 - Tempo di parola dei soggetti politici ed istituzionali nei programmi extra-gr di Testata Radio 101. Testata News Mediaset</t>
  </si>
  <si>
    <t xml:space="preserve">Tempo di Parola: indica il tempo in cui il soggetto politico/istituzionale parla direttamente in voce.
Testata News Mediaset: </t>
  </si>
  <si>
    <t>Tab. B4 - Tempo di parola dei soggetti politici ed istituzionali nei programmi extra-gr di Testata Virgin Radio. Testata News Mediaset</t>
  </si>
  <si>
    <t>Tab. B5 - Tempo di parola dei soggetti politici ed istituzionali nei programmi extra-gr di Testata Radio 105. Testata News Mediaset</t>
  </si>
  <si>
    <t>Tab. B6 - Tempo di parola dei soggetti politici ed istituzionali nei programmi extra-gr di Testata Radio Monte Carlo. Testata News Mediaset</t>
  </si>
  <si>
    <t>Tab. B2 - Tempo di parola dei soggetti politici ed istituzionali nei programmi extra-gr di Testata Radio 24 Il sole 24 ore</t>
  </si>
  <si>
    <t>Tempo di Parola: indica il tempo in cui il soggetto politico/istituzionale parla direttamente in voce.
Testata Radio 24: 24 Mattino; 24 Mattino - le interviste; Effetto giorno; Effetto notte; Nessun luogo è lontano; Uno, nessuno, 100Milan.</t>
  </si>
  <si>
    <t>Tab. B7 - Tempo di parola dei soggetti politici ed istituzionali nei programmi extra-gr di  Testata m2o</t>
  </si>
  <si>
    <t xml:space="preserve">Tempo di Parola: indica il tempo in cui il soggetto politico/istituzionale parla direttamente in voce.
Testata m2o: </t>
  </si>
  <si>
    <t>Tab. B8 - Tempo di parola dei soggetti politici ed istituzionali nei programmi extra-gr di Testata Radio Deejay</t>
  </si>
  <si>
    <t xml:space="preserve">Tempo di Parola: indica il tempo in cui il soggetto politico/istituzionale parla direttamente in voce.
Testata Radio Deejay: </t>
  </si>
  <si>
    <t>Tab. B9 - Tempo di parola dei soggetti politici ed istituzionali nei programmi extra-gr di Testata Radio Capital</t>
  </si>
  <si>
    <t>Tempo di Parola: indica il tempo in cui il soggetto politico/istituzionale parla direttamente in voce.
Testata Radio Capital: Tg zero; The breakfast club.</t>
  </si>
  <si>
    <t>Tab. B10 - Tempo di parola dei soggetti politici ed istituzionali nei programmi extra-gr di Testata Radio Kiss Kiss</t>
  </si>
  <si>
    <t xml:space="preserve">Tempo di Parola: indica il tempo in cui il soggetto politico/istituzionale parla direttamente in voce.
Testata Kiss Kiss:  </t>
  </si>
  <si>
    <t>Tab. B11 - Tempo di parola dei soggetti politici ed istituzionali nei programmi extra-gr di Testata RTL 102.5</t>
  </si>
  <si>
    <t>Tempo di Parola: indica il tempo in cui il soggetto politico/istituzionale parla direttamente in voce.
Testata RTL 102.5: Non stop news.</t>
  </si>
  <si>
    <t>Tab. B12 - Tempo di parola dei soggetti politici ed istituzionali nei programmi extra-gr di Testata RDS</t>
  </si>
  <si>
    <t xml:space="preserve">Tempo di Parola: indica il tempo in cui il soggetto politico/istituzionale parla direttamente in voce.
Testata RDS: </t>
  </si>
  <si>
    <t>Tab. B13 - Tempo di parola dei soggetti politici ed istituzionali nei programmi extra-gr di Testata Radio Italia Notizie</t>
  </si>
  <si>
    <t>Testata Radio Italia Notizie</t>
  </si>
  <si>
    <t xml:space="preserve">Tempo di Parola: indica il tempo in cui il soggetto politico/istituzionale parla direttamente in voce.
Testata Radio Italia Notizie: </t>
  </si>
  <si>
    <t>Salvatore Martello (Altro)</t>
  </si>
  <si>
    <t>Silvio Berlusconi (Forza Italia)</t>
  </si>
  <si>
    <t>Guido Rasi (Unione Europea)</t>
  </si>
  <si>
    <t>Pierpaolo Sileri (Governo/Ministri/Sottosegretari)</t>
  </si>
  <si>
    <t>Angelina De Luca (Altro)</t>
  </si>
  <si>
    <t>Alessandra Maiorino (MoVimento 5 Stelle)</t>
  </si>
  <si>
    <t>Licia Ronzulli (Forza Italia)</t>
  </si>
  <si>
    <t>Simone Baldelli (Forza Italia)</t>
  </si>
  <si>
    <t>Matteo Mauri (Governo/Ministri/Sottosegretari)</t>
  </si>
  <si>
    <t>Silvia Marchionini (Partito Democratico)</t>
  </si>
  <si>
    <t>Carmine Pagano (Altro)</t>
  </si>
  <si>
    <t>Pino Pisicchio (Forza Italia)</t>
  </si>
  <si>
    <t>Luca Ciriani (Fratelli d'Italia)</t>
  </si>
  <si>
    <t>Alberto Cirio (Forza Italia)</t>
  </si>
  <si>
    <t>Giovanni Toti (Noi con l'Italia)</t>
  </si>
  <si>
    <t>Alessia Bevilacqua (Lega Salvini Premier)</t>
  </si>
  <si>
    <t>Luca Zaia (Lega Salvini Premier)</t>
  </si>
  <si>
    <t>Attilio Dal Cero (Altro)</t>
  </si>
  <si>
    <t>Manlio Di Stefano (Governo/Ministri/Sottosegretari)</t>
  </si>
  <si>
    <t>Nello Musumeci (Altro)</t>
  </si>
  <si>
    <t>Francesco Persiani (Lega Salvini Premier)</t>
  </si>
  <si>
    <t>Giuseppe Peraino (Altro)</t>
  </si>
  <si>
    <t>Vito Bardi (Forza Italia)</t>
  </si>
  <si>
    <t>Giorgio Mulé (Forza Italia)</t>
  </si>
  <si>
    <t>Nicola Fratoianni (Liberi e Uguali)</t>
  </si>
  <si>
    <t>Luciana Lamorgese (Governo/Ministri/Sottosegretari)</t>
  </si>
  <si>
    <t>Nunzia Catalfo (Governo/Ministri/Sottosegretari)</t>
  </si>
  <si>
    <t>Vincenzo De Luca (Partito Democratico)</t>
  </si>
  <si>
    <t>Alessio D'Amato (Partito Democratico)</t>
  </si>
  <si>
    <t>Arturo Lorenzoni (Altro)</t>
  </si>
  <si>
    <t>Adolfo Urso (Fratelli d'Italia)</t>
  </si>
  <si>
    <t>Stanislao Di Piazza (Governo/Ministri/Sottosegretari)</t>
  </si>
  <si>
    <t>Stefano Ceccanti (Partito Democratico)</t>
  </si>
  <si>
    <t>Gian Paolo Manzella (Governo/Ministri/Sottosegretari)</t>
  </si>
  <si>
    <t>Renato Brunetta (Forza Italia)</t>
  </si>
  <si>
    <t>Vincenzo Vita (Partito Democratico)</t>
  </si>
  <si>
    <t>Stefano Candiani (Lega Salvini Premier)</t>
  </si>
  <si>
    <t>Sandra Zampa (Governo/Ministri/Sottosegretari)</t>
  </si>
  <si>
    <t>Elena Bonetti (Governo/Ministri/Sottosegretari)</t>
  </si>
  <si>
    <t>Emanuela Del Re (Governo/Ministri/Sottosegretari)</t>
  </si>
  <si>
    <t>Massimo Villone (Altro)</t>
  </si>
  <si>
    <t>Christian Solinas (Lega Salvini Premier)</t>
  </si>
  <si>
    <t>Massimiliano Fedriga (Lega Salvini Premier)</t>
  </si>
  <si>
    <t>Marco Marsilio (Fratelli d'Italia)</t>
  </si>
  <si>
    <t>Emma Bonino (Centro Democratico)</t>
  </si>
  <si>
    <t>Arno Kompatscher (Per le autonomie - Minoranze Linguistiche)</t>
  </si>
  <si>
    <t>Giovanni Toti (Noi con l'Italia - Usei - Cambiamo! - Alleanza di Centro)</t>
  </si>
  <si>
    <t>Federico D'Incà (Governo/Ministri/Sottosegretari)</t>
  </si>
  <si>
    <t>Federico D'Incà (MoVimento 5 Stelle)</t>
  </si>
  <si>
    <t>Domenico Lucano (Altro)</t>
  </si>
  <si>
    <t>Gian Luigi Littarru (Altro)</t>
  </si>
  <si>
    <t>Virginia Raggi (MoVimento 5 Stelle)</t>
  </si>
  <si>
    <t>Manuel Tuzi (MoVimento 5 Stelle)</t>
  </si>
  <si>
    <t>Federico Sboarina (Altro)</t>
  </si>
  <si>
    <t>Gianfranco Di Sarno (MoVimento 5 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</si>
</sst>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0172EF"/>
      </left>
      <right/>
      <top/>
      <bottom style="thin">
        <color rgb="FF0172EF"/>
      </bottom>
      <diagonal/>
    </border>
    <border>
      <left/>
      <right/>
      <top/>
      <bottom style="thin">
        <color rgb="FF0172EF"/>
      </bottom>
      <diagonal/>
    </border>
    <border>
      <left/>
      <right style="medium">
        <color rgb="FF0172EF"/>
      </right>
      <top/>
      <bottom style="thin">
        <color rgb="FF0172EF"/>
      </bottom>
      <diagonal/>
    </border>
  </borders>
  <cellStyleXfs count="163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  <xf numFmtId="0" fontId="1" fillId="0" borderId="0"/>
  </cellStyleXfs>
  <cellXfs count="197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0" fontId="29" fillId="0" borderId="27" xfId="97" applyFont="1" applyFill="1" applyBorder="1" applyAlignment="1"/>
    <xf numFmtId="0" fontId="24" fillId="0" borderId="4" xfId="0" applyFont="1" applyBorder="1"/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43" fillId="0" borderId="0" xfId="159" applyFont="1"/>
    <xf numFmtId="0" fontId="24" fillId="0" borderId="27" xfId="100" applyBorder="1"/>
    <xf numFmtId="46" fontId="1" fillId="0" borderId="28" xfId="162" applyNumberFormat="1" applyFill="1" applyBorder="1" applyAlignment="1">
      <alignment horizontal="center"/>
    </xf>
    <xf numFmtId="0" fontId="24" fillId="0" borderId="27" xfId="100" applyFont="1" applyBorder="1"/>
    <xf numFmtId="0" fontId="38" fillId="3" borderId="61" xfId="97" applyFont="1" applyFill="1" applyBorder="1" applyAlignment="1">
      <alignment horizontal="center" vertical="center"/>
    </xf>
    <xf numFmtId="0" fontId="40" fillId="0" borderId="62" xfId="97" applyFont="1" applyFill="1" applyBorder="1" applyAlignment="1">
      <alignment vertical="center"/>
    </xf>
    <xf numFmtId="0" fontId="39" fillId="0" borderId="63" xfId="0" applyFont="1" applyBorder="1" applyAlignment="1">
      <alignment vertical="center"/>
    </xf>
    <xf numFmtId="0" fontId="39" fillId="0" borderId="64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8" fillId="3" borderId="66" xfId="97" applyFont="1" applyFill="1" applyBorder="1" applyAlignment="1">
      <alignment horizontal="center" vertical="center"/>
    </xf>
    <xf numFmtId="0" fontId="38" fillId="3" borderId="67" xfId="97" applyFont="1" applyFill="1" applyBorder="1" applyAlignment="1">
      <alignment horizontal="center" vertical="center"/>
    </xf>
    <xf numFmtId="0" fontId="38" fillId="3" borderId="68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</cellXfs>
  <cellStyles count="16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1 2" xfId="162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6" Type="http://schemas.openxmlformats.org/officeDocument/2006/relationships/chartsheet" Target="chartsheets/sheet5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7.8703703703703705E-4</c:v>
                </c:pt>
                <c:pt idx="2">
                  <c:v>1.1574074074074099E-3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1.0416666666666699E-3</c:v>
                </c:pt>
                <c:pt idx="12">
                  <c:v>6.2500000000000001E-4</c:v>
                </c:pt>
                <c:pt idx="13">
                  <c:v>5.78703703703704E-5</c:v>
                </c:pt>
                <c:pt idx="14">
                  <c:v>1.85185185185185E-3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4.1666666666666702E-4</c:v>
                </c:pt>
                <c:pt idx="2">
                  <c:v>6.01851851851852E-4</c:v>
                </c:pt>
                <c:pt idx="3">
                  <c:v>0</c:v>
                </c:pt>
                <c:pt idx="4">
                  <c:v>0</c:v>
                </c:pt>
                <c:pt idx="5">
                  <c:v>1.11111111111111E-3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2.7893518518518502E-3</c:v>
                </c:pt>
                <c:pt idx="12">
                  <c:v>2.19907407407407E-4</c:v>
                </c:pt>
                <c:pt idx="13">
                  <c:v>4.6296296296296301E-5</c:v>
                </c:pt>
                <c:pt idx="14">
                  <c:v>1.1226851851851901E-3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3.2407407407407401E-4</c:v>
                </c:pt>
                <c:pt idx="2">
                  <c:v>0</c:v>
                </c:pt>
                <c:pt idx="3">
                  <c:v>0</c:v>
                </c:pt>
                <c:pt idx="4">
                  <c:v>3.1712962962963001E-3</c:v>
                </c:pt>
                <c:pt idx="5">
                  <c:v>5.20833333333333E-4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4.9074074074074098E-3</c:v>
                </c:pt>
                <c:pt idx="12">
                  <c:v>4.8611111111111099E-4</c:v>
                </c:pt>
                <c:pt idx="13">
                  <c:v>6.4814814814814802E-4</c:v>
                </c:pt>
                <c:pt idx="14">
                  <c:v>1.8749999999999999E-3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2.1412037037036999E-3</c:v>
                </c:pt>
                <c:pt idx="2">
                  <c:v>9.3749999999999997E-4</c:v>
                </c:pt>
                <c:pt idx="3">
                  <c:v>0</c:v>
                </c:pt>
                <c:pt idx="4">
                  <c:v>0</c:v>
                </c:pt>
                <c:pt idx="5">
                  <c:v>6.2500000000000001E-4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1.2037037037037001E-3</c:v>
                </c:pt>
                <c:pt idx="12">
                  <c:v>2.7777777777777799E-4</c:v>
                </c:pt>
                <c:pt idx="13">
                  <c:v>1.04166666666667E-4</c:v>
                </c:pt>
                <c:pt idx="14">
                  <c:v>7.9861111111111105E-4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1.2731481481481499E-4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1.9675925925925899E-4</c:v>
                </c:pt>
                <c:pt idx="13">
                  <c:v>0</c:v>
                </c:pt>
                <c:pt idx="14">
                  <c:v>3.1250000000000001E-4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4.2824074074074102E-4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1.2731481481481499E-4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1.6203703703703701E-4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6.9444444444444404E-5</c:v>
                </c:pt>
                <c:pt idx="13">
                  <c:v>0</c:v>
                </c:pt>
                <c:pt idx="14">
                  <c:v>8.1018518518518503E-5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4.6759259259259297E-3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2.6620370370370399E-4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1.2731481481481499E-4</c:v>
                </c:pt>
                <c:pt idx="2">
                  <c:v>9.4907407407407397E-4</c:v>
                </c:pt>
                <c:pt idx="3">
                  <c:v>0</c:v>
                </c:pt>
                <c:pt idx="4">
                  <c:v>1.2384259259259299E-3</c:v>
                </c:pt>
                <c:pt idx="5">
                  <c:v>4.7453703703703698E-4</c:v>
                </c:pt>
                <c:pt idx="6">
                  <c:v>0</c:v>
                </c:pt>
                <c:pt idx="7">
                  <c:v>0</c:v>
                </c:pt>
                <c:pt idx="8">
                  <c:v>1.7361111111111101E-4</c:v>
                </c:pt>
                <c:pt idx="9">
                  <c:v>0</c:v>
                </c:pt>
                <c:pt idx="10">
                  <c:v>0</c:v>
                </c:pt>
                <c:pt idx="11">
                  <c:v>5.6828703703703702E-3</c:v>
                </c:pt>
                <c:pt idx="12">
                  <c:v>2.89351851851852E-4</c:v>
                </c:pt>
                <c:pt idx="13">
                  <c:v>6.2500000000000001E-4</c:v>
                </c:pt>
                <c:pt idx="14">
                  <c:v>1.21527777777778E-3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5.4398148148148101E-4</c:v>
                </c:pt>
                <c:pt idx="2">
                  <c:v>3.3564814814814801E-4</c:v>
                </c:pt>
                <c:pt idx="3">
                  <c:v>1.2731481481481499E-4</c:v>
                </c:pt>
                <c:pt idx="4">
                  <c:v>3.00925925925926E-4</c:v>
                </c:pt>
                <c:pt idx="5">
                  <c:v>2.5462962962962999E-4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1.6087962962963E-3</c:v>
                </c:pt>
                <c:pt idx="12">
                  <c:v>6.9444444444444404E-4</c:v>
                </c:pt>
                <c:pt idx="13">
                  <c:v>7.4074074074074103E-4</c:v>
                </c:pt>
                <c:pt idx="14">
                  <c:v>2.4768518518518499E-3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9.3749999999999997E-4</c:v>
                </c:pt>
                <c:pt idx="2">
                  <c:v>1.57407407407407E-3</c:v>
                </c:pt>
                <c:pt idx="3">
                  <c:v>0</c:v>
                </c:pt>
                <c:pt idx="4">
                  <c:v>1.4814814814814801E-3</c:v>
                </c:pt>
                <c:pt idx="5">
                  <c:v>8.3333333333333295E-4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1.88657407407407E-3</c:v>
                </c:pt>
                <c:pt idx="12">
                  <c:v>4.2824074074074102E-4</c:v>
                </c:pt>
                <c:pt idx="13">
                  <c:v>4.9768518518518499E-4</c:v>
                </c:pt>
                <c:pt idx="14">
                  <c:v>4.7453703703703698E-4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4.2013888888888899E-3</c:v>
                </c:pt>
                <c:pt idx="2">
                  <c:v>2.93981481481481E-3</c:v>
                </c:pt>
                <c:pt idx="3">
                  <c:v>0</c:v>
                </c:pt>
                <c:pt idx="4">
                  <c:v>1.58564814814815E-3</c:v>
                </c:pt>
                <c:pt idx="5">
                  <c:v>1.5162037037037E-3</c:v>
                </c:pt>
                <c:pt idx="6">
                  <c:v>0</c:v>
                </c:pt>
                <c:pt idx="7">
                  <c:v>0</c:v>
                </c:pt>
                <c:pt idx="8">
                  <c:v>4.1666666666666702E-4</c:v>
                </c:pt>
                <c:pt idx="9">
                  <c:v>0</c:v>
                </c:pt>
                <c:pt idx="10">
                  <c:v>0</c:v>
                </c:pt>
                <c:pt idx="11">
                  <c:v>1.2534722222222201E-2</c:v>
                </c:pt>
                <c:pt idx="12">
                  <c:v>1.2384259259259299E-3</c:v>
                </c:pt>
                <c:pt idx="13">
                  <c:v>1.57407407407407E-3</c:v>
                </c:pt>
                <c:pt idx="14">
                  <c:v>1.74768518518519E-3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1">
                  <c:v>3.1250000000000001E-4</c:v>
                </c:pt>
                <c:pt idx="2">
                  <c:v>3.1250000000000001E-4</c:v>
                </c:pt>
                <c:pt idx="4">
                  <c:v>1.7361111111111112E-4</c:v>
                </c:pt>
                <c:pt idx="8">
                  <c:v>1.3888888888888889E-4</c:v>
                </c:pt>
                <c:pt idx="11">
                  <c:v>1.747685185185185E-3</c:v>
                </c:pt>
                <c:pt idx="12">
                  <c:v>1.4351851851851852E-3</c:v>
                </c:pt>
                <c:pt idx="13">
                  <c:v>1.1805555555555556E-3</c:v>
                </c:pt>
                <c:pt idx="14">
                  <c:v>2.1296296296296298E-3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39666176"/>
        <c:axId val="203127552"/>
      </c:barChart>
      <c:catAx>
        <c:axId val="23966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127552"/>
        <c:crosses val="autoZero"/>
        <c:auto val="1"/>
        <c:lblAlgn val="ctr"/>
        <c:lblOffset val="100"/>
        <c:noMultiLvlLbl val="0"/>
      </c:catAx>
      <c:valAx>
        <c:axId val="20312755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396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0.56192660550458695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0.98554533508541398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0.88625592417061605</c:v>
                </c:pt>
                <c:pt idx="10">
                  <c:v>0</c:v>
                </c:pt>
                <c:pt idx="11">
                  <c:v>0.98959687906371896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0.89478718316594896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0.43807339449541299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1.44546649145861E-2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0.11374407582938401</c:v>
                </c:pt>
                <c:pt idx="10">
                  <c:v>0</c:v>
                </c:pt>
                <c:pt idx="11">
                  <c:v>1.04031209362809E-2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0.105212816834051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4862976"/>
        <c:axId val="161803072"/>
      </c:barChart>
      <c:catAx>
        <c:axId val="204862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803072"/>
        <c:crosses val="autoZero"/>
        <c:auto val="1"/>
        <c:lblAlgn val="ctr"/>
        <c:lblOffset val="100"/>
        <c:noMultiLvlLbl val="0"/>
      </c:catAx>
      <c:valAx>
        <c:axId val="1618030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486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0.95800524934383202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0.49258299976454001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4.1994750656167999E-2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0.50741700023545999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5060608"/>
        <c:axId val="161805376"/>
      </c:barChart>
      <c:catAx>
        <c:axId val="2050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805376"/>
        <c:crosses val="autoZero"/>
        <c:auto val="1"/>
        <c:lblAlgn val="ctr"/>
        <c:lblOffset val="100"/>
        <c:noMultiLvlLbl val="0"/>
      </c:catAx>
      <c:valAx>
        <c:axId val="1618053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50606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5282304"/>
        <c:axId val="161807680"/>
      </c:barChart>
      <c:catAx>
        <c:axId val="205282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807680"/>
        <c:crosses val="autoZero"/>
        <c:auto val="1"/>
        <c:lblAlgn val="ctr"/>
        <c:lblOffset val="100"/>
        <c:noMultiLvlLbl val="0"/>
      </c:catAx>
      <c:valAx>
        <c:axId val="1618076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528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0.37777777777777799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0.55263157894736803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0.62222222222222201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0.44736842105263203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766592"/>
        <c:axId val="168789696"/>
      </c:barChart>
      <c:catAx>
        <c:axId val="20676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789696"/>
        <c:crosses val="autoZero"/>
        <c:auto val="1"/>
        <c:lblAlgn val="ctr"/>
        <c:lblOffset val="100"/>
        <c:noMultiLvlLbl val="0"/>
      </c:catAx>
      <c:valAx>
        <c:axId val="1687896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7665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7041024"/>
        <c:axId val="168792000"/>
      </c:barChart>
      <c:catAx>
        <c:axId val="207041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792000"/>
        <c:crosses val="autoZero"/>
        <c:auto val="1"/>
        <c:lblAlgn val="ctr"/>
        <c:lblOffset val="100"/>
        <c:noMultiLvlLbl val="0"/>
      </c:catAx>
      <c:valAx>
        <c:axId val="1687920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04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7181312"/>
        <c:axId val="168794304"/>
      </c:barChart>
      <c:catAx>
        <c:axId val="207181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794304"/>
        <c:crosses val="autoZero"/>
        <c:auto val="1"/>
        <c:lblAlgn val="ctr"/>
        <c:lblOffset val="100"/>
        <c:noMultiLvlLbl val="0"/>
      </c:catAx>
      <c:valAx>
        <c:axId val="1687943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1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7487488"/>
        <c:axId val="193430080"/>
      </c:barChart>
      <c:catAx>
        <c:axId val="20748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430080"/>
        <c:crosses val="autoZero"/>
        <c:auto val="1"/>
        <c:lblAlgn val="ctr"/>
        <c:lblOffset val="100"/>
        <c:noMultiLvlLbl val="0"/>
      </c:catAx>
      <c:valAx>
        <c:axId val="1934300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4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1255808"/>
        <c:axId val="193432384"/>
      </c:barChart>
      <c:catAx>
        <c:axId val="211255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432384"/>
        <c:crosses val="autoZero"/>
        <c:auto val="1"/>
        <c:lblAlgn val="ctr"/>
        <c:lblOffset val="100"/>
        <c:noMultiLvlLbl val="0"/>
      </c:catAx>
      <c:valAx>
        <c:axId val="1934323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12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0.73972602739726001</c:v>
                </c:pt>
                <c:pt idx="1">
                  <c:v>1</c:v>
                </c:pt>
                <c:pt idx="2">
                  <c:v>0.64615384615384597</c:v>
                </c:pt>
                <c:pt idx="3">
                  <c:v>0.80392156862745101</c:v>
                </c:pt>
                <c:pt idx="4">
                  <c:v>0.27272727272727298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0.26027397260273999</c:v>
                </c:pt>
                <c:pt idx="1">
                  <c:v>0</c:v>
                </c:pt>
                <c:pt idx="2">
                  <c:v>0.35384615384615398</c:v>
                </c:pt>
                <c:pt idx="3">
                  <c:v>0.19607843137254899</c:v>
                </c:pt>
                <c:pt idx="4">
                  <c:v>0.72727272727272696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5266944"/>
        <c:axId val="161612928"/>
      </c:barChart>
      <c:catAx>
        <c:axId val="245266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612928"/>
        <c:crosses val="autoZero"/>
        <c:auto val="1"/>
        <c:lblAlgn val="ctr"/>
        <c:lblOffset val="100"/>
        <c:noMultiLvlLbl val="0"/>
      </c:catAx>
      <c:valAx>
        <c:axId val="1616129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4526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0.48962655601659699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0.91505078485687896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0.51037344398340201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8.4949215143120996E-2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2017664"/>
        <c:axId val="161614656"/>
      </c:barChart>
      <c:catAx>
        <c:axId val="25201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614656"/>
        <c:crosses val="autoZero"/>
        <c:auto val="1"/>
        <c:lblAlgn val="ctr"/>
        <c:lblOffset val="100"/>
        <c:noMultiLvlLbl val="0"/>
      </c:catAx>
      <c:valAx>
        <c:axId val="1616146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20176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14529280"/>
        <c:axId val="161616960"/>
      </c:barChart>
      <c:catAx>
        <c:axId val="314529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616960"/>
        <c:crosses val="autoZero"/>
        <c:auto val="1"/>
        <c:lblAlgn val="ctr"/>
        <c:lblOffset val="100"/>
        <c:noMultiLvlLbl val="0"/>
      </c:catAx>
      <c:valAx>
        <c:axId val="1616169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1452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0.96238244514106597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3.7617554858934199E-2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16253696"/>
        <c:axId val="161619264"/>
      </c:barChart>
      <c:catAx>
        <c:axId val="316253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619264"/>
        <c:crosses val="autoZero"/>
        <c:auto val="1"/>
        <c:lblAlgn val="ctr"/>
        <c:lblOffset val="100"/>
        <c:noMultiLvlLbl val="0"/>
      </c:catAx>
      <c:valAx>
        <c:axId val="1616192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162536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2966528"/>
        <c:axId val="207464128"/>
      </c:barChart>
      <c:catAx>
        <c:axId val="20296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464128"/>
        <c:crosses val="autoZero"/>
        <c:auto val="1"/>
        <c:lblAlgn val="ctr"/>
        <c:lblOffset val="100"/>
        <c:noMultiLvlLbl val="0"/>
      </c:catAx>
      <c:valAx>
        <c:axId val="2074641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296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0.27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0.61023622047244097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0.73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0.38976377952755897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8073984"/>
        <c:axId val="207466432"/>
      </c:barChart>
      <c:catAx>
        <c:axId val="148073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466432"/>
        <c:crosses val="autoZero"/>
        <c:auto val="1"/>
        <c:lblAlgn val="ctr"/>
        <c:lblOffset val="100"/>
        <c:noMultiLvlLbl val="0"/>
      </c:catAx>
      <c:valAx>
        <c:axId val="207466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807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0.77961432506887096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0.22038567493112901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433472"/>
        <c:axId val="207468736"/>
      </c:barChart>
      <c:catAx>
        <c:axId val="203433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468736"/>
        <c:crosses val="autoZero"/>
        <c:auto val="1"/>
        <c:lblAlgn val="ctr"/>
        <c:lblOffset val="100"/>
        <c:noMultiLvlLbl val="0"/>
      </c:catAx>
      <c:valAx>
        <c:axId val="207468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43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30.08.2020 al 05.09.2020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3608576"/>
        <c:axId val="161801344"/>
      </c:barChart>
      <c:catAx>
        <c:axId val="203608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801344"/>
        <c:crosses val="autoZero"/>
        <c:auto val="1"/>
        <c:lblAlgn val="ctr"/>
        <c:lblOffset val="100"/>
        <c:noMultiLvlLbl val="0"/>
      </c:catAx>
      <c:valAx>
        <c:axId val="1618013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60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31" sqref="B31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4" t="s">
        <v>28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2:14" x14ac:dyDescent="0.25">
      <c r="B5" s="39"/>
      <c r="C5" s="150" t="s">
        <v>0</v>
      </c>
      <c r="D5" s="150"/>
      <c r="E5" s="150"/>
      <c r="F5" s="150" t="s">
        <v>1</v>
      </c>
      <c r="G5" s="150"/>
      <c r="H5" s="150"/>
      <c r="I5" s="150" t="s">
        <v>2</v>
      </c>
      <c r="J5" s="150"/>
      <c r="K5" s="150"/>
      <c r="L5" s="150" t="s">
        <v>3</v>
      </c>
      <c r="M5" s="150"/>
      <c r="N5" s="151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1.85185185185185E-3</v>
      </c>
      <c r="D7" s="12">
        <f t="shared" ref="D7:D18" si="0">IFERROR(C7/C$19,0)</f>
        <v>0.25078369905956066</v>
      </c>
      <c r="E7" s="12">
        <f t="shared" ref="E7:E18" si="1">IFERROR(C7/C$30,0)</f>
        <v>0.1302931596091203</v>
      </c>
      <c r="F7" s="11">
        <v>5.78703703703704E-5</v>
      </c>
      <c r="G7" s="12">
        <f t="shared" ref="G7:G18" si="2">IFERROR(F7/F$19,0)</f>
        <v>3.9062500000000014E-2</v>
      </c>
      <c r="H7" s="12">
        <f t="shared" ref="H7:H18" si="3">IFERROR(F7/F$30,0)</f>
        <v>1.05708245243129E-2</v>
      </c>
      <c r="I7" s="11">
        <v>6.2500000000000001E-4</v>
      </c>
      <c r="J7" s="12">
        <f t="shared" ref="J7:J18" si="4">IFERROR(I7/I$19,0)</f>
        <v>0.28877005347593593</v>
      </c>
      <c r="K7" s="12">
        <f t="shared" ref="K7:K18" si="5">IFERROR(I7/I$30,0)</f>
        <v>0.1048543689320387</v>
      </c>
      <c r="L7" s="13">
        <f>SUM(C7,F7,I7)</f>
        <v>2.5347222222222203E-3</v>
      </c>
      <c r="M7" s="12">
        <f t="shared" ref="M7:M18" si="6">IFERROR(L7/L$19,0)</f>
        <v>0.22980062959076572</v>
      </c>
      <c r="N7" s="14">
        <f t="shared" ref="N7:N16" si="7">IFERROR(L7/L$30,0)</f>
        <v>9.8826714801443893E-2</v>
      </c>
    </row>
    <row r="8" spans="2:14" x14ac:dyDescent="0.25">
      <c r="B8" s="134" t="s">
        <v>111</v>
      </c>
      <c r="C8" s="11">
        <v>1.1226851851851901E-3</v>
      </c>
      <c r="D8" s="12">
        <f t="shared" si="0"/>
        <v>0.15203761755485948</v>
      </c>
      <c r="E8" s="12">
        <f t="shared" si="1"/>
        <v>7.8990228013029615E-2</v>
      </c>
      <c r="F8" s="11">
        <v>4.6296296296296301E-5</v>
      </c>
      <c r="G8" s="12">
        <f t="shared" si="2"/>
        <v>3.125E-2</v>
      </c>
      <c r="H8" s="12">
        <f t="shared" si="3"/>
        <v>8.4566596194503157E-3</v>
      </c>
      <c r="I8" s="11">
        <v>2.19907407407407E-4</v>
      </c>
      <c r="J8" s="12">
        <f t="shared" si="4"/>
        <v>0.10160427807486615</v>
      </c>
      <c r="K8" s="12">
        <f t="shared" si="5"/>
        <v>3.6893203883495027E-2</v>
      </c>
      <c r="L8" s="13">
        <f t="shared" ref="L8:L18" si="8">SUM(C8,F8,I8)</f>
        <v>1.3888888888888933E-3</v>
      </c>
      <c r="M8" s="12">
        <f t="shared" si="6"/>
        <v>0.12591815320042005</v>
      </c>
      <c r="N8" s="14">
        <f t="shared" si="7"/>
        <v>5.4151624548736593E-2</v>
      </c>
    </row>
    <row r="9" spans="2:14" x14ac:dyDescent="0.25">
      <c r="B9" s="10" t="s">
        <v>48</v>
      </c>
      <c r="C9" s="11">
        <v>1.8749999999999999E-3</v>
      </c>
      <c r="D9" s="12">
        <f t="shared" si="0"/>
        <v>0.25391849529780541</v>
      </c>
      <c r="E9" s="12">
        <f t="shared" si="1"/>
        <v>0.13192182410423445</v>
      </c>
      <c r="F9" s="11">
        <v>6.4814814814814802E-4</v>
      </c>
      <c r="G9" s="12">
        <f t="shared" si="2"/>
        <v>0.43749999999999989</v>
      </c>
      <c r="H9" s="12">
        <f t="shared" si="3"/>
        <v>0.11839323467230439</v>
      </c>
      <c r="I9" s="11">
        <v>4.8611111111111099E-4</v>
      </c>
      <c r="J9" s="12">
        <f t="shared" si="4"/>
        <v>0.22459893048128343</v>
      </c>
      <c r="K9" s="12">
        <f t="shared" si="5"/>
        <v>8.1553398058252305E-2</v>
      </c>
      <c r="L9" s="13">
        <f t="shared" si="8"/>
        <v>3.0092592592592593E-3</v>
      </c>
      <c r="M9" s="12">
        <f t="shared" si="6"/>
        <v>0.27282266526757593</v>
      </c>
      <c r="N9" s="14">
        <f t="shared" si="7"/>
        <v>0.11732851985559559</v>
      </c>
    </row>
    <row r="10" spans="2:14" x14ac:dyDescent="0.25">
      <c r="B10" s="10" t="s">
        <v>11</v>
      </c>
      <c r="C10" s="11">
        <v>7.9861111111111105E-4</v>
      </c>
      <c r="D10" s="12">
        <f t="shared" si="0"/>
        <v>0.10815047021943563</v>
      </c>
      <c r="E10" s="12">
        <f t="shared" si="1"/>
        <v>5.618892508143318E-2</v>
      </c>
      <c r="F10" s="11">
        <v>1.04166666666667E-4</v>
      </c>
      <c r="G10" s="12">
        <f t="shared" si="2"/>
        <v>7.0312500000000222E-2</v>
      </c>
      <c r="H10" s="12">
        <f t="shared" si="3"/>
        <v>1.9027484143763269E-2</v>
      </c>
      <c r="I10" s="11">
        <v>2.7777777777777799E-4</v>
      </c>
      <c r="J10" s="12">
        <f t="shared" si="4"/>
        <v>0.12834224598930494</v>
      </c>
      <c r="K10" s="12">
        <f t="shared" si="5"/>
        <v>4.6601941747572789E-2</v>
      </c>
      <c r="L10" s="13">
        <f t="shared" si="8"/>
        <v>1.180555555555556E-3</v>
      </c>
      <c r="M10" s="12">
        <f t="shared" si="6"/>
        <v>0.10703043022035676</v>
      </c>
      <c r="N10" s="14">
        <f t="shared" si="7"/>
        <v>4.6028880866425981E-2</v>
      </c>
    </row>
    <row r="11" spans="2:14" x14ac:dyDescent="0.25">
      <c r="B11" s="10" t="s">
        <v>12</v>
      </c>
      <c r="C11" s="11">
        <v>3.1250000000000001E-4</v>
      </c>
      <c r="D11" s="12">
        <f t="shared" si="0"/>
        <v>4.2319749216300905E-2</v>
      </c>
      <c r="E11" s="12">
        <f t="shared" si="1"/>
        <v>2.1986970684039073E-2</v>
      </c>
      <c r="F11" s="11">
        <v>0</v>
      </c>
      <c r="G11" s="12">
        <f t="shared" si="2"/>
        <v>0</v>
      </c>
      <c r="H11" s="12">
        <f t="shared" si="3"/>
        <v>0</v>
      </c>
      <c r="I11" s="11">
        <v>1.9675925925925899E-4</v>
      </c>
      <c r="J11" s="12">
        <f t="shared" si="4"/>
        <v>9.0909090909090801E-2</v>
      </c>
      <c r="K11" s="12">
        <f t="shared" si="5"/>
        <v>3.3009708737863991E-2</v>
      </c>
      <c r="L11" s="13">
        <f t="shared" si="8"/>
        <v>5.09259259259259E-4</v>
      </c>
      <c r="M11" s="12">
        <f t="shared" si="6"/>
        <v>4.6169989506820518E-2</v>
      </c>
      <c r="N11" s="14">
        <f t="shared" si="7"/>
        <v>1.9855595667870013E-2</v>
      </c>
    </row>
    <row r="12" spans="2:14" x14ac:dyDescent="0.25">
      <c r="B12" s="10" t="s">
        <v>127</v>
      </c>
      <c r="C12" s="11">
        <v>1.2731481481481499E-4</v>
      </c>
      <c r="D12" s="12">
        <f t="shared" si="0"/>
        <v>1.7241379310344838E-2</v>
      </c>
      <c r="E12" s="12">
        <f t="shared" si="1"/>
        <v>8.9576547231270433E-3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1.2731481481481499E-4</v>
      </c>
      <c r="M12" s="12">
        <f t="shared" si="6"/>
        <v>1.1542497376705152E-2</v>
      </c>
      <c r="N12" s="14">
        <f t="shared" si="7"/>
        <v>4.9638989169675128E-3</v>
      </c>
    </row>
    <row r="13" spans="2:14" x14ac:dyDescent="0.25">
      <c r="B13" s="10" t="s">
        <v>116</v>
      </c>
      <c r="C13" s="11">
        <v>8.1018518518518503E-5</v>
      </c>
      <c r="D13" s="12">
        <f t="shared" si="0"/>
        <v>1.0971786833855787E-2</v>
      </c>
      <c r="E13" s="12">
        <f t="shared" si="1"/>
        <v>5.7003257328990175E-3</v>
      </c>
      <c r="F13" s="11">
        <v>0</v>
      </c>
      <c r="G13" s="12">
        <f t="shared" si="2"/>
        <v>0</v>
      </c>
      <c r="H13" s="12">
        <f t="shared" si="3"/>
        <v>0</v>
      </c>
      <c r="I13" s="11">
        <v>6.9444444444444404E-5</v>
      </c>
      <c r="J13" s="12">
        <f t="shared" si="4"/>
        <v>3.2085561497326193E-2</v>
      </c>
      <c r="K13" s="12">
        <f t="shared" si="5"/>
        <v>1.1650485436893182E-2</v>
      </c>
      <c r="L13" s="13">
        <f t="shared" si="8"/>
        <v>1.5046296296296292E-4</v>
      </c>
      <c r="M13" s="12">
        <f t="shared" si="6"/>
        <v>1.3641133263378792E-2</v>
      </c>
      <c r="N13" s="14">
        <f t="shared" si="7"/>
        <v>5.8664259927797774E-3</v>
      </c>
    </row>
    <row r="14" spans="2:14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34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34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1.21527777777778E-3</v>
      </c>
      <c r="D18" s="12">
        <f t="shared" si="0"/>
        <v>0.16457680250783716</v>
      </c>
      <c r="E18" s="12">
        <f t="shared" si="1"/>
        <v>8.5504885993485436E-2</v>
      </c>
      <c r="F18" s="11">
        <v>6.2500000000000001E-4</v>
      </c>
      <c r="G18" s="12">
        <f t="shared" si="2"/>
        <v>0.42187499999999994</v>
      </c>
      <c r="H18" s="12">
        <f t="shared" si="3"/>
        <v>0.11416490486257926</v>
      </c>
      <c r="I18" s="11">
        <v>2.89351851851852E-4</v>
      </c>
      <c r="J18" s="12">
        <f t="shared" si="4"/>
        <v>0.1336898395721926</v>
      </c>
      <c r="K18" s="12">
        <f t="shared" si="5"/>
        <v>4.8543689320388314E-2</v>
      </c>
      <c r="L18" s="13">
        <f t="shared" si="8"/>
        <v>2.1296296296296319E-3</v>
      </c>
      <c r="M18" s="12">
        <f t="shared" si="6"/>
        <v>0.19307450157397701</v>
      </c>
      <c r="N18" s="14">
        <f>IFERROR(L18/L$30,0)</f>
        <v>8.303249097472927E-2</v>
      </c>
    </row>
    <row r="19" spans="2:14" ht="16.5" thickTop="1" thickBot="1" x14ac:dyDescent="0.3">
      <c r="B19" s="31" t="s">
        <v>3</v>
      </c>
      <c r="C19" s="32">
        <f>SUM(C7:C18)</f>
        <v>7.3842592592592658E-3</v>
      </c>
      <c r="D19" s="33">
        <f>IFERROR(SUM(D7:D18),0)</f>
        <v>0.99999999999999989</v>
      </c>
      <c r="E19" s="33">
        <f>IFERROR(SUM(E7:E18),0)</f>
        <v>0.5195439739413682</v>
      </c>
      <c r="F19" s="32">
        <f>SUM(F7:F18)</f>
        <v>1.4814814814814816E-3</v>
      </c>
      <c r="G19" s="33">
        <f>IFERROR(SUM(G7:G18),0)</f>
        <v>1</v>
      </c>
      <c r="H19" s="33">
        <f>IFERROR(SUM(H7:H18),0)</f>
        <v>0.2706131078224101</v>
      </c>
      <c r="I19" s="32">
        <f>SUM(I7:I18)</f>
        <v>2.1643518518518513E-3</v>
      </c>
      <c r="J19" s="33">
        <f>IFERROR(SUM(J7:J18),0)</f>
        <v>1</v>
      </c>
      <c r="K19" s="33">
        <f>IFERROR(SUM(K7:K18),0)</f>
        <v>0.36310679611650432</v>
      </c>
      <c r="L19" s="32">
        <f>SUM(L7:L18)</f>
        <v>1.1030092592592598E-2</v>
      </c>
      <c r="M19" s="33">
        <f>IFERROR(SUM(M7:M18),0)</f>
        <v>0.99999999999999978</v>
      </c>
      <c r="N19" s="34">
        <f>IFERROR(SUM(N7:N18),0)</f>
        <v>0.43005415162454863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2.4768518518518499E-3</v>
      </c>
      <c r="D22" s="19"/>
      <c r="E22" s="12">
        <f>IFERROR(C22/C$30,0)</f>
        <v>0.17426710097719844</v>
      </c>
      <c r="F22" s="11">
        <v>7.4074074074074103E-4</v>
      </c>
      <c r="G22" s="19"/>
      <c r="H22" s="12">
        <f>IFERROR(F22/F$30,0)</f>
        <v>0.13530655391120511</v>
      </c>
      <c r="I22" s="11">
        <v>6.9444444444444404E-4</v>
      </c>
      <c r="J22" s="19"/>
      <c r="K22" s="12">
        <f>IFERROR(I22/I$30,0)</f>
        <v>0.11650485436893182</v>
      </c>
      <c r="L22" s="13">
        <f>SUM(C22,F22,I22)</f>
        <v>3.9120370370370351E-3</v>
      </c>
      <c r="M22" s="19"/>
      <c r="N22" s="14">
        <f>IFERROR(L22/L$30,0)</f>
        <v>0.15252707581227418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9"/>
        <v>0</v>
      </c>
      <c r="F24" s="11">
        <v>0</v>
      </c>
      <c r="G24" s="19"/>
      <c r="H24" s="12">
        <f t="shared" si="10"/>
        <v>0</v>
      </c>
      <c r="I24" s="11">
        <v>0</v>
      </c>
      <c r="J24" s="19"/>
      <c r="K24" s="12">
        <f t="shared" si="11"/>
        <v>0</v>
      </c>
      <c r="L24" s="13">
        <f t="shared" si="12"/>
        <v>0</v>
      </c>
      <c r="M24" s="19"/>
      <c r="N24" s="14">
        <f t="shared" si="13"/>
        <v>0</v>
      </c>
    </row>
    <row r="25" spans="2:14" x14ac:dyDescent="0.25">
      <c r="B25" s="18" t="s">
        <v>18</v>
      </c>
      <c r="C25" s="11">
        <v>4.7453703703703698E-4</v>
      </c>
      <c r="D25" s="19"/>
      <c r="E25" s="12">
        <f t="shared" si="9"/>
        <v>3.3387622149837107E-2</v>
      </c>
      <c r="F25" s="11">
        <v>4.9768518518518499E-4</v>
      </c>
      <c r="G25" s="19"/>
      <c r="H25" s="12">
        <f t="shared" si="10"/>
        <v>9.0909090909090856E-2</v>
      </c>
      <c r="I25" s="11">
        <v>4.2824074074074102E-4</v>
      </c>
      <c r="J25" s="19"/>
      <c r="K25" s="12">
        <f t="shared" si="11"/>
        <v>7.1844660194174709E-2</v>
      </c>
      <c r="L25" s="13">
        <f t="shared" si="12"/>
        <v>1.4004629629629629E-3</v>
      </c>
      <c r="M25" s="19"/>
      <c r="N25" s="14">
        <f t="shared" si="13"/>
        <v>5.4602888086642556E-2</v>
      </c>
    </row>
    <row r="26" spans="2:14" x14ac:dyDescent="0.25">
      <c r="B26" s="18" t="s">
        <v>19</v>
      </c>
      <c r="C26" s="11">
        <v>1.74768518518519E-3</v>
      </c>
      <c r="D26" s="19"/>
      <c r="E26" s="12">
        <f t="shared" si="9"/>
        <v>0.12296416938110775</v>
      </c>
      <c r="F26" s="11">
        <v>1.57407407407407E-3</v>
      </c>
      <c r="G26" s="19"/>
      <c r="H26" s="12">
        <f t="shared" si="10"/>
        <v>0.28752642706130999</v>
      </c>
      <c r="I26" s="11">
        <v>1.2384259259259299E-3</v>
      </c>
      <c r="J26" s="19"/>
      <c r="K26" s="12">
        <f t="shared" si="11"/>
        <v>0.20776699029126253</v>
      </c>
      <c r="L26" s="13">
        <f t="shared" si="12"/>
        <v>4.5601851851851897E-3</v>
      </c>
      <c r="M26" s="19"/>
      <c r="N26" s="14">
        <f t="shared" si="13"/>
        <v>0.17779783393501811</v>
      </c>
    </row>
    <row r="27" spans="2:14" ht="15.75" thickBot="1" x14ac:dyDescent="0.3">
      <c r="B27" s="23" t="s">
        <v>20</v>
      </c>
      <c r="C27" s="20">
        <v>2.1296296296296302E-3</v>
      </c>
      <c r="D27" s="24"/>
      <c r="E27" s="21">
        <f t="shared" si="9"/>
        <v>0.14983713355048853</v>
      </c>
      <c r="F27" s="20">
        <v>1.1805555555555599E-3</v>
      </c>
      <c r="G27" s="24"/>
      <c r="H27" s="21">
        <f t="shared" si="10"/>
        <v>0.21564482029598384</v>
      </c>
      <c r="I27" s="20">
        <v>1.4351851851851899E-3</v>
      </c>
      <c r="J27" s="24"/>
      <c r="K27" s="21">
        <f t="shared" si="11"/>
        <v>0.24077669902912671</v>
      </c>
      <c r="L27" s="13">
        <f t="shared" si="12"/>
        <v>4.7453703703703807E-3</v>
      </c>
      <c r="M27" s="24"/>
      <c r="N27" s="22">
        <f t="shared" si="13"/>
        <v>0.18501805054151652</v>
      </c>
    </row>
    <row r="28" spans="2:14" ht="16.5" thickTop="1" thickBot="1" x14ac:dyDescent="0.3">
      <c r="B28" s="31" t="s">
        <v>3</v>
      </c>
      <c r="C28" s="32">
        <f>SUM(C22:C27)</f>
        <v>6.8287037037037066E-3</v>
      </c>
      <c r="D28" s="33"/>
      <c r="E28" s="33">
        <f>IFERROR(SUM(E22:E27),0)</f>
        <v>0.4804560260586318</v>
      </c>
      <c r="F28" s="32">
        <f>SUM(F22:F27)</f>
        <v>3.9930555555555561E-3</v>
      </c>
      <c r="G28" s="33"/>
      <c r="H28" s="33">
        <f>IFERROR(SUM(H22:H27),0)</f>
        <v>0.72938689217758979</v>
      </c>
      <c r="I28" s="32">
        <f>SUM(I22:I27)</f>
        <v>3.796296296296305E-3</v>
      </c>
      <c r="J28" s="33"/>
      <c r="K28" s="33">
        <f>IFERROR(SUM(K22:K27),0)</f>
        <v>0.6368932038834958</v>
      </c>
      <c r="L28" s="32">
        <f>SUM(L22:L27)</f>
        <v>1.4618055555555568E-2</v>
      </c>
      <c r="M28" s="33"/>
      <c r="N28" s="34">
        <f>IFERROR(SUM(N22:N27),0)</f>
        <v>0.56994584837545137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1.4212962962962972E-2</v>
      </c>
      <c r="D30" s="35"/>
      <c r="E30" s="36">
        <f>IFERROR(SUM(E19,E28),0)</f>
        <v>1</v>
      </c>
      <c r="F30" s="32">
        <f>SUM(F19,F28)</f>
        <v>5.4745370370370382E-3</v>
      </c>
      <c r="G30" s="35"/>
      <c r="H30" s="36">
        <f>IFERROR(SUM(H19,H28),0)</f>
        <v>0.99999999999999989</v>
      </c>
      <c r="I30" s="32">
        <f>SUM(I19,I28)</f>
        <v>5.9606481481481559E-3</v>
      </c>
      <c r="J30" s="35"/>
      <c r="K30" s="36">
        <f>IFERROR(SUM(K19,K28),0)</f>
        <v>1</v>
      </c>
      <c r="L30" s="37">
        <f>SUM(L19,L28)</f>
        <v>2.5648148148148166E-2</v>
      </c>
      <c r="M30" s="35"/>
      <c r="N30" s="38">
        <f>IFERROR(SUM(N19,N28),0)</f>
        <v>1</v>
      </c>
    </row>
    <row r="31" spans="2:14" ht="66" customHeight="1" thickTop="1" thickBot="1" x14ac:dyDescent="0.3">
      <c r="B31" s="141" t="s">
        <v>123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4" t="s">
        <v>42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4" t="s">
        <v>111</v>
      </c>
      <c r="C8" s="11">
        <v>0</v>
      </c>
      <c r="D8" s="12">
        <f t="shared" si="0"/>
        <v>0</v>
      </c>
      <c r="E8" s="12">
        <f t="shared" si="1"/>
        <v>0</v>
      </c>
      <c r="F8" s="11">
        <v>1.11111111111111E-3</v>
      </c>
      <c r="G8" s="12">
        <f t="shared" si="2"/>
        <v>0.40677966101694901</v>
      </c>
      <c r="H8" s="12">
        <f t="shared" si="3"/>
        <v>0.20824295010845989</v>
      </c>
      <c r="I8" s="11">
        <v>1.11111111111111E-3</v>
      </c>
      <c r="J8" s="12">
        <f t="shared" si="4"/>
        <v>0.14769230769230751</v>
      </c>
      <c r="K8" s="14">
        <f t="shared" si="5"/>
        <v>5.2004333694474492E-2</v>
      </c>
    </row>
    <row r="9" spans="2:11" x14ac:dyDescent="0.25">
      <c r="B9" s="10" t="s">
        <v>48</v>
      </c>
      <c r="C9" s="11">
        <v>3.7962962962963002E-3</v>
      </c>
      <c r="D9" s="12">
        <f t="shared" si="0"/>
        <v>0.79227053140096648</v>
      </c>
      <c r="E9" s="12">
        <f t="shared" si="1"/>
        <v>0.23682310469314088</v>
      </c>
      <c r="F9" s="11">
        <v>5.20833333333333E-4</v>
      </c>
      <c r="G9" s="12">
        <f t="shared" si="2"/>
        <v>0.19067796610169491</v>
      </c>
      <c r="H9" s="12">
        <f t="shared" si="3"/>
        <v>9.7613882863340606E-2</v>
      </c>
      <c r="I9" s="11">
        <v>4.31712962962963E-3</v>
      </c>
      <c r="J9" s="12">
        <f t="shared" si="4"/>
        <v>0.57384615384615367</v>
      </c>
      <c r="K9" s="14">
        <f t="shared" si="5"/>
        <v>0.2020585048754063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6.2500000000000001E-4</v>
      </c>
      <c r="G10" s="12">
        <f t="shared" si="2"/>
        <v>0.22881355932203407</v>
      </c>
      <c r="H10" s="12">
        <f t="shared" si="3"/>
        <v>0.1171366594360088</v>
      </c>
      <c r="I10" s="11">
        <v>6.2500000000000001E-4</v>
      </c>
      <c r="J10" s="12">
        <f t="shared" si="4"/>
        <v>8.3076923076923048E-2</v>
      </c>
      <c r="K10" s="14">
        <f t="shared" si="5"/>
        <v>2.9252437703141929E-2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9.9537037037036999E-4</v>
      </c>
      <c r="D18" s="12">
        <f t="shared" si="0"/>
        <v>0.2077294685990336</v>
      </c>
      <c r="E18" s="12">
        <f t="shared" si="1"/>
        <v>6.2093862815884415E-2</v>
      </c>
      <c r="F18" s="11">
        <v>4.7453703703703698E-4</v>
      </c>
      <c r="G18" s="12">
        <f t="shared" si="2"/>
        <v>0.17372881355932213</v>
      </c>
      <c r="H18" s="12">
        <f t="shared" si="3"/>
        <v>8.8937093275488155E-2</v>
      </c>
      <c r="I18" s="11">
        <v>1.46990740740741E-3</v>
      </c>
      <c r="J18" s="12">
        <f t="shared" si="4"/>
        <v>0.19538461538461568</v>
      </c>
      <c r="K18" s="14">
        <f t="shared" si="5"/>
        <v>6.8797399783315394E-2</v>
      </c>
    </row>
    <row r="19" spans="2:11" ht="16.5" thickTop="1" thickBot="1" x14ac:dyDescent="0.3">
      <c r="B19" s="31" t="s">
        <v>3</v>
      </c>
      <c r="C19" s="32">
        <f>SUM(C7:C18)</f>
        <v>4.7916666666666698E-3</v>
      </c>
      <c r="D19" s="33">
        <f>IFERROR(SUM(D7:D18),0)</f>
        <v>1</v>
      </c>
      <c r="E19" s="33">
        <f>IFERROR(SUM(E7:E18),0)</f>
        <v>0.2989169675090253</v>
      </c>
      <c r="F19" s="32">
        <f>SUM(F7:F18)</f>
        <v>2.7314814814814797E-3</v>
      </c>
      <c r="G19" s="33">
        <f>IFERROR(SUM(G7:G18),0)</f>
        <v>1</v>
      </c>
      <c r="H19" s="33">
        <f>IFERROR(SUM(H7:H18),0)</f>
        <v>0.51193058568329741</v>
      </c>
      <c r="I19" s="32">
        <f>SUM(I7:I18)</f>
        <v>7.5231481481481503E-3</v>
      </c>
      <c r="J19" s="33">
        <f>IFERROR(SUM(J7:J18),0)</f>
        <v>1</v>
      </c>
      <c r="K19" s="34">
        <f>IFERROR(SUM(K7:K18),0)</f>
        <v>0.35211267605633811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6.5972222222222203E-4</v>
      </c>
      <c r="D22" s="19"/>
      <c r="E22" s="12">
        <f>IFERROR(C22/C$30,0)</f>
        <v>4.1155234657039672E-2</v>
      </c>
      <c r="F22" s="11">
        <v>2.5462962962962999E-4</v>
      </c>
      <c r="G22" s="19"/>
      <c r="H22" s="12">
        <f>IFERROR(F22/F$30,0)</f>
        <v>4.7722342733188837E-2</v>
      </c>
      <c r="I22" s="11">
        <v>9.1435185185185196E-4</v>
      </c>
      <c r="J22" s="19"/>
      <c r="K22" s="14">
        <f>IFERROR(I22/I$30,0)</f>
        <v>4.2795232936078009E-2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2.60416666666667E-3</v>
      </c>
      <c r="D25" s="19"/>
      <c r="E25" s="12">
        <f t="shared" si="6"/>
        <v>0.1624548736462095</v>
      </c>
      <c r="F25" s="11">
        <v>8.3333333333333295E-4</v>
      </c>
      <c r="G25" s="19"/>
      <c r="H25" s="12">
        <f t="shared" si="7"/>
        <v>0.15618221258134501</v>
      </c>
      <c r="I25" s="11">
        <v>3.4375E-3</v>
      </c>
      <c r="J25" s="19"/>
      <c r="K25" s="14">
        <f t="shared" si="8"/>
        <v>0.16088840736728061</v>
      </c>
    </row>
    <row r="26" spans="2:11" x14ac:dyDescent="0.25">
      <c r="B26" s="18" t="s">
        <v>19</v>
      </c>
      <c r="C26" s="11">
        <v>7.9745370370370404E-3</v>
      </c>
      <c r="D26" s="19"/>
      <c r="E26" s="12">
        <f t="shared" si="6"/>
        <v>0.49747292418772554</v>
      </c>
      <c r="F26" s="11">
        <v>1.5162037037037E-3</v>
      </c>
      <c r="G26" s="19"/>
      <c r="H26" s="12">
        <f t="shared" si="7"/>
        <v>0.28416485900216881</v>
      </c>
      <c r="I26" s="11">
        <v>9.4907407407407406E-3</v>
      </c>
      <c r="J26" s="19"/>
      <c r="K26" s="14">
        <f t="shared" si="8"/>
        <v>0.44420368364030333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1.1238425925925933E-2</v>
      </c>
      <c r="D28" s="33"/>
      <c r="E28" s="33">
        <f>IFERROR(SUM(E22:E27),0)</f>
        <v>0.7010830324909747</v>
      </c>
      <c r="F28" s="32">
        <f>SUM(F22:F27)</f>
        <v>2.6041666666666626E-3</v>
      </c>
      <c r="G28" s="33"/>
      <c r="H28" s="33">
        <f>IFERROR(SUM(H22:H27),0)</f>
        <v>0.4880694143167027</v>
      </c>
      <c r="I28" s="32">
        <f>SUM(I22:I27)</f>
        <v>1.3842592592592592E-2</v>
      </c>
      <c r="J28" s="33"/>
      <c r="K28" s="34">
        <f>IFERROR(SUM(K22:K27),0)</f>
        <v>0.647887323943662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1.6030092592592603E-2</v>
      </c>
      <c r="D30" s="35"/>
      <c r="E30" s="36">
        <f>IFERROR(SUM(E19,E28),0)</f>
        <v>1</v>
      </c>
      <c r="F30" s="32">
        <f>SUM(F19,F28)</f>
        <v>5.3356481481481423E-3</v>
      </c>
      <c r="G30" s="35"/>
      <c r="H30" s="36">
        <f>IFERROR(SUM(H19,H28),0)</f>
        <v>1</v>
      </c>
      <c r="I30" s="32">
        <f>SUM(I19,I28)</f>
        <v>2.1365740740740741E-2</v>
      </c>
      <c r="J30" s="35"/>
      <c r="K30" s="38">
        <f>IFERROR(SUM(K19,K28),0)</f>
        <v>1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44" t="s">
        <v>45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2.4305555555555601E-4</v>
      </c>
      <c r="D7" s="12">
        <f t="shared" ref="D7:D18" si="0">IFERROR(C7/C$19,0)</f>
        <v>2.8925619834710814E-2</v>
      </c>
      <c r="E7" s="12">
        <f t="shared" ref="E7:E18" si="1">IFERROR(C7/C$30,0)</f>
        <v>1.1146496815286662E-2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2.4305555555555601E-4</v>
      </c>
      <c r="J7" s="12">
        <f t="shared" ref="J7:J18" si="4">IFERROR(I7/I$19,0)</f>
        <v>1.8970189701897049E-2</v>
      </c>
      <c r="K7" s="14">
        <f t="shared" ref="K7:K18" si="5">IFERROR(I7/I$30,0)</f>
        <v>8.168028004667453E-3</v>
      </c>
    </row>
    <row r="8" spans="2:11" x14ac:dyDescent="0.25">
      <c r="B8" s="134" t="s">
        <v>111</v>
      </c>
      <c r="C8" s="11">
        <v>5.4398148148148101E-4</v>
      </c>
      <c r="D8" s="12">
        <f t="shared" si="0"/>
        <v>6.4738292011019272E-2</v>
      </c>
      <c r="E8" s="12">
        <f t="shared" si="1"/>
        <v>2.4946921443736746E-2</v>
      </c>
      <c r="F8" s="11">
        <v>0</v>
      </c>
      <c r="G8" s="12">
        <f t="shared" si="2"/>
        <v>0</v>
      </c>
      <c r="H8" s="12">
        <f t="shared" si="3"/>
        <v>0</v>
      </c>
      <c r="I8" s="11">
        <v>5.4398148148148101E-4</v>
      </c>
      <c r="J8" s="12">
        <f t="shared" si="4"/>
        <v>4.2457091237578994E-2</v>
      </c>
      <c r="K8" s="14">
        <f t="shared" si="5"/>
        <v>1.8280824581874727E-2</v>
      </c>
    </row>
    <row r="9" spans="2:11" x14ac:dyDescent="0.25">
      <c r="B9" s="10" t="s">
        <v>48</v>
      </c>
      <c r="C9" s="11">
        <v>4.5023148148148097E-3</v>
      </c>
      <c r="D9" s="12">
        <f t="shared" si="0"/>
        <v>0.53581267217630824</v>
      </c>
      <c r="E9" s="12">
        <f t="shared" si="1"/>
        <v>0.20647558386411896</v>
      </c>
      <c r="F9" s="11">
        <v>3.1712962962963001E-3</v>
      </c>
      <c r="G9" s="12">
        <f t="shared" si="2"/>
        <v>0.71916010498687621</v>
      </c>
      <c r="H9" s="12">
        <f t="shared" si="3"/>
        <v>0.39883551673944695</v>
      </c>
      <c r="I9" s="11">
        <v>7.6736111111111102E-3</v>
      </c>
      <c r="J9" s="12">
        <f t="shared" si="4"/>
        <v>0.59891598915989142</v>
      </c>
      <c r="K9" s="14">
        <f t="shared" si="5"/>
        <v>0.25787631271878625</v>
      </c>
    </row>
    <row r="10" spans="2:11" x14ac:dyDescent="0.25">
      <c r="B10" s="10" t="s">
        <v>11</v>
      </c>
      <c r="C10" s="11">
        <v>7.1759259259259302E-4</v>
      </c>
      <c r="D10" s="12">
        <f t="shared" si="0"/>
        <v>8.5399449035812772E-2</v>
      </c>
      <c r="E10" s="12">
        <f t="shared" si="1"/>
        <v>3.2908704883227245E-2</v>
      </c>
      <c r="F10" s="11">
        <v>0</v>
      </c>
      <c r="G10" s="12">
        <f t="shared" si="2"/>
        <v>0</v>
      </c>
      <c r="H10" s="12">
        <f t="shared" si="3"/>
        <v>0</v>
      </c>
      <c r="I10" s="11">
        <v>7.1759259259259302E-4</v>
      </c>
      <c r="J10" s="12">
        <f t="shared" si="4"/>
        <v>5.6007226738934081E-2</v>
      </c>
      <c r="K10" s="14">
        <f t="shared" si="5"/>
        <v>2.4115130299494355E-2</v>
      </c>
    </row>
    <row r="11" spans="2:11" x14ac:dyDescent="0.25">
      <c r="B11" s="10" t="s">
        <v>12</v>
      </c>
      <c r="C11" s="11">
        <v>4.6296296296296301E-5</v>
      </c>
      <c r="D11" s="12">
        <f t="shared" si="0"/>
        <v>5.5096418732782405E-3</v>
      </c>
      <c r="E11" s="12">
        <f t="shared" si="1"/>
        <v>2.123142250530789E-3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3.613369467028003E-3</v>
      </c>
      <c r="K11" s="14">
        <f t="shared" si="5"/>
        <v>1.5558148580318931E-3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1.6203703703703701E-4</v>
      </c>
      <c r="D15" s="12">
        <f t="shared" si="0"/>
        <v>1.9283746556473837E-2</v>
      </c>
      <c r="E15" s="12">
        <f t="shared" si="1"/>
        <v>7.4309978768577591E-3</v>
      </c>
      <c r="F15" s="11">
        <v>0</v>
      </c>
      <c r="G15" s="12">
        <f t="shared" si="2"/>
        <v>0</v>
      </c>
      <c r="H15" s="12">
        <f t="shared" si="3"/>
        <v>0</v>
      </c>
      <c r="I15" s="11">
        <v>1.6203703703703701E-4</v>
      </c>
      <c r="J15" s="12">
        <f t="shared" si="4"/>
        <v>1.2646793134598008E-2</v>
      </c>
      <c r="K15" s="14">
        <f t="shared" si="5"/>
        <v>5.4453520031116243E-3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2.1875000000000002E-3</v>
      </c>
      <c r="D18" s="12">
        <f t="shared" si="0"/>
        <v>0.26033057851239688</v>
      </c>
      <c r="E18" s="12">
        <f t="shared" si="1"/>
        <v>0.10031847133757978</v>
      </c>
      <c r="F18" s="11">
        <v>1.2384259259259299E-3</v>
      </c>
      <c r="G18" s="12">
        <f t="shared" si="2"/>
        <v>0.28083989501312379</v>
      </c>
      <c r="H18" s="12">
        <f t="shared" si="3"/>
        <v>0.15574963609898143</v>
      </c>
      <c r="I18" s="11">
        <v>3.4259259259259299E-3</v>
      </c>
      <c r="J18" s="12">
        <f t="shared" si="4"/>
        <v>0.26738934056007252</v>
      </c>
      <c r="K18" s="14">
        <f t="shared" si="5"/>
        <v>0.11513029949436021</v>
      </c>
    </row>
    <row r="19" spans="2:11" ht="16.5" thickTop="1" thickBot="1" x14ac:dyDescent="0.3">
      <c r="B19" s="31" t="s">
        <v>3</v>
      </c>
      <c r="C19" s="32">
        <f>SUM(C7:C18)</f>
        <v>8.4027777777777729E-3</v>
      </c>
      <c r="D19" s="33">
        <f>IFERROR(SUM(D7:D18),0)</f>
        <v>1</v>
      </c>
      <c r="E19" s="33">
        <f>IFERROR(SUM(E7:E18),0)</f>
        <v>0.38535031847133788</v>
      </c>
      <c r="F19" s="32">
        <f>SUM(F7:F18)</f>
        <v>4.4097222222222298E-3</v>
      </c>
      <c r="G19" s="33">
        <f>IFERROR(SUM(G7:G18),0)</f>
        <v>1</v>
      </c>
      <c r="H19" s="33">
        <f>IFERROR(SUM(H7:H18),0)</f>
        <v>0.55458515283842835</v>
      </c>
      <c r="I19" s="32">
        <f>SUM(I7:I18)</f>
        <v>1.2812500000000003E-2</v>
      </c>
      <c r="J19" s="33">
        <f>IFERROR(SUM(J7:J18),0)</f>
        <v>1</v>
      </c>
      <c r="K19" s="34">
        <f>IFERROR(SUM(K7:K18),0)</f>
        <v>0.43057176196032654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1.50462962962963E-4</v>
      </c>
      <c r="D22" s="19"/>
      <c r="E22" s="12">
        <f>IFERROR(C22/C$30,0)</f>
        <v>6.9002123142250654E-3</v>
      </c>
      <c r="F22" s="11">
        <v>3.00925925925926E-4</v>
      </c>
      <c r="G22" s="19"/>
      <c r="H22" s="12">
        <f>IFERROR(F22/F$30,0)</f>
        <v>3.7845705967976685E-2</v>
      </c>
      <c r="I22" s="11">
        <v>4.5138888888888898E-4</v>
      </c>
      <c r="J22" s="19"/>
      <c r="K22" s="14">
        <f>IFERROR(I22/I$30,0)</f>
        <v>1.516919486581096E-2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1.9675925925925899E-4</v>
      </c>
      <c r="D24" s="19"/>
      <c r="E24" s="12">
        <f t="shared" si="6"/>
        <v>9.0233545647558401E-3</v>
      </c>
      <c r="F24" s="11">
        <v>0</v>
      </c>
      <c r="G24" s="19"/>
      <c r="H24" s="12">
        <f t="shared" si="7"/>
        <v>0</v>
      </c>
      <c r="I24" s="11">
        <v>1.9675925925925899E-4</v>
      </c>
      <c r="J24" s="19"/>
      <c r="K24" s="14">
        <f t="shared" si="8"/>
        <v>6.6122131466355358E-3</v>
      </c>
    </row>
    <row r="25" spans="2:11" x14ac:dyDescent="0.25">
      <c r="B25" s="18" t="s">
        <v>18</v>
      </c>
      <c r="C25" s="11">
        <v>2.5231481481481498E-3</v>
      </c>
      <c r="D25" s="19"/>
      <c r="E25" s="12">
        <f t="shared" si="6"/>
        <v>0.11571125265392807</v>
      </c>
      <c r="F25" s="11">
        <v>1.4814814814814801E-3</v>
      </c>
      <c r="G25" s="19"/>
      <c r="H25" s="12">
        <f t="shared" si="7"/>
        <v>0.18631732168850038</v>
      </c>
      <c r="I25" s="11">
        <v>4.0046296296296297E-3</v>
      </c>
      <c r="J25" s="19"/>
      <c r="K25" s="14">
        <f t="shared" si="8"/>
        <v>0.13457798521975875</v>
      </c>
    </row>
    <row r="26" spans="2:11" x14ac:dyDescent="0.25">
      <c r="B26" s="18" t="s">
        <v>19</v>
      </c>
      <c r="C26" s="11">
        <v>1.02546296296296E-2</v>
      </c>
      <c r="D26" s="19"/>
      <c r="E26" s="12">
        <f t="shared" si="6"/>
        <v>0.47027600849256834</v>
      </c>
      <c r="F26" s="11">
        <v>1.58564814814815E-3</v>
      </c>
      <c r="G26" s="19"/>
      <c r="H26" s="12">
        <f t="shared" si="7"/>
        <v>0.19941775836972347</v>
      </c>
      <c r="I26" s="11">
        <v>1.18402777777778E-2</v>
      </c>
      <c r="J26" s="19"/>
      <c r="K26" s="14">
        <f t="shared" si="8"/>
        <v>0.39789964994165739</v>
      </c>
    </row>
    <row r="27" spans="2:11" ht="15.75" thickBot="1" x14ac:dyDescent="0.3">
      <c r="B27" s="23" t="s">
        <v>20</v>
      </c>
      <c r="C27" s="20">
        <v>2.7777777777777799E-4</v>
      </c>
      <c r="D27" s="24"/>
      <c r="E27" s="21">
        <f t="shared" si="6"/>
        <v>1.2738853503184742E-2</v>
      </c>
      <c r="F27" s="20">
        <v>1.7361111111111101E-4</v>
      </c>
      <c r="G27" s="24"/>
      <c r="H27" s="21">
        <f t="shared" si="7"/>
        <v>2.1834061135371143E-2</v>
      </c>
      <c r="I27" s="20">
        <v>4.5138888888888898E-4</v>
      </c>
      <c r="J27" s="24"/>
      <c r="K27" s="22">
        <f t="shared" si="8"/>
        <v>1.516919486581096E-2</v>
      </c>
    </row>
    <row r="28" spans="2:11" ht="16.5" thickTop="1" thickBot="1" x14ac:dyDescent="0.3">
      <c r="B28" s="31" t="s">
        <v>3</v>
      </c>
      <c r="C28" s="32">
        <f>SUM(C22:C27)</f>
        <v>1.340277777777775E-2</v>
      </c>
      <c r="D28" s="33"/>
      <c r="E28" s="33">
        <f>IFERROR(SUM(E22:E27),0)</f>
        <v>0.61464968152866206</v>
      </c>
      <c r="F28" s="32">
        <f>SUM(F22:F27)</f>
        <v>3.5416666666666674E-3</v>
      </c>
      <c r="G28" s="33"/>
      <c r="H28" s="33">
        <f>IFERROR(SUM(H22:H27),0)</f>
        <v>0.44541484716157165</v>
      </c>
      <c r="I28" s="32">
        <f>SUM(I22:I27)</f>
        <v>1.6944444444444467E-2</v>
      </c>
      <c r="J28" s="33"/>
      <c r="K28" s="34">
        <f>IFERROR(SUM(K22:K27),0)</f>
        <v>0.56942823803967357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2.1805555555555522E-2</v>
      </c>
      <c r="D30" s="35"/>
      <c r="E30" s="36">
        <f>IFERROR(SUM(E19,E28),0)</f>
        <v>1</v>
      </c>
      <c r="F30" s="32">
        <f>SUM(F19,F28)</f>
        <v>7.9513888888888967E-3</v>
      </c>
      <c r="G30" s="35"/>
      <c r="H30" s="36">
        <f>IFERROR(SUM(H19,H28),0)</f>
        <v>1</v>
      </c>
      <c r="I30" s="32">
        <f>SUM(I19,I28)</f>
        <v>2.9756944444444468E-2</v>
      </c>
      <c r="J30" s="35"/>
      <c r="K30" s="38">
        <f>IFERROR(SUM(K19,K28),0)</f>
        <v>1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4" t="s">
        <v>39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2.4305555555555601E-4</v>
      </c>
      <c r="D7" s="12">
        <f t="shared" ref="D7:D18" si="0">IFERROR(C7/C$19,0)</f>
        <v>4.0462427745664768E-2</v>
      </c>
      <c r="E7" s="12">
        <f t="shared" ref="E7:E18" si="1">IFERROR(C7/C$30,0)</f>
        <v>1.6881028938906775E-2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2.4305555555555601E-4</v>
      </c>
      <c r="J7" s="12">
        <f t="shared" ref="J7:J18" si="4">IFERROR(I7/I$19,0)</f>
        <v>4.0462427745664768E-2</v>
      </c>
      <c r="K7" s="14">
        <f t="shared" ref="K7:K18" si="5">IFERROR(I7/I$30,0)</f>
        <v>1.673306772908369E-2</v>
      </c>
    </row>
    <row r="8" spans="2:11" x14ac:dyDescent="0.25">
      <c r="B8" s="134" t="s">
        <v>111</v>
      </c>
      <c r="C8" s="11">
        <v>1.2731481481481499E-4</v>
      </c>
      <c r="D8" s="12">
        <f t="shared" si="0"/>
        <v>2.1194605009633914E-2</v>
      </c>
      <c r="E8" s="12">
        <f t="shared" si="1"/>
        <v>8.842443729903544E-3</v>
      </c>
      <c r="F8" s="11">
        <v>0</v>
      </c>
      <c r="G8" s="12">
        <f t="shared" si="2"/>
        <v>0</v>
      </c>
      <c r="H8" s="12">
        <f t="shared" si="3"/>
        <v>0</v>
      </c>
      <c r="I8" s="11">
        <v>1.2731481481481499E-4</v>
      </c>
      <c r="J8" s="12">
        <f t="shared" si="4"/>
        <v>2.1194605009633914E-2</v>
      </c>
      <c r="K8" s="14">
        <f t="shared" si="5"/>
        <v>8.7649402390438339E-3</v>
      </c>
    </row>
    <row r="9" spans="2:11" x14ac:dyDescent="0.25">
      <c r="B9" s="10" t="s">
        <v>48</v>
      </c>
      <c r="C9" s="11">
        <v>2.1759259259259301E-3</v>
      </c>
      <c r="D9" s="12">
        <f t="shared" si="0"/>
        <v>0.36223506743737982</v>
      </c>
      <c r="E9" s="12">
        <f t="shared" si="1"/>
        <v>0.15112540192926066</v>
      </c>
      <c r="F9" s="11">
        <v>0</v>
      </c>
      <c r="G9" s="12">
        <f t="shared" si="2"/>
        <v>0</v>
      </c>
      <c r="H9" s="12">
        <f t="shared" si="3"/>
        <v>0</v>
      </c>
      <c r="I9" s="11">
        <v>2.1759259259259301E-3</v>
      </c>
      <c r="J9" s="12">
        <f t="shared" si="4"/>
        <v>0.36223506743737982</v>
      </c>
      <c r="K9" s="14">
        <f t="shared" si="5"/>
        <v>0.14980079681274924</v>
      </c>
    </row>
    <row r="10" spans="2:11" x14ac:dyDescent="0.25">
      <c r="B10" s="10" t="s">
        <v>11</v>
      </c>
      <c r="C10" s="11">
        <v>2.31481481481481E-4</v>
      </c>
      <c r="D10" s="12">
        <f t="shared" si="0"/>
        <v>3.8535645472061529E-2</v>
      </c>
      <c r="E10" s="12">
        <f t="shared" si="1"/>
        <v>1.6077170418006388E-2</v>
      </c>
      <c r="F10" s="11">
        <v>0</v>
      </c>
      <c r="G10" s="12">
        <f t="shared" si="2"/>
        <v>0</v>
      </c>
      <c r="H10" s="12">
        <f t="shared" si="3"/>
        <v>0</v>
      </c>
      <c r="I10" s="11">
        <v>2.31481481481481E-4</v>
      </c>
      <c r="J10" s="12">
        <f t="shared" si="4"/>
        <v>3.8535645472061529E-2</v>
      </c>
      <c r="K10" s="14">
        <f t="shared" si="5"/>
        <v>1.5936254980079643E-2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3.2291666666666701E-3</v>
      </c>
      <c r="D18" s="12">
        <f t="shared" si="0"/>
        <v>0.53757225433526001</v>
      </c>
      <c r="E18" s="12">
        <f t="shared" si="1"/>
        <v>0.22427652733118983</v>
      </c>
      <c r="F18" s="11">
        <v>0</v>
      </c>
      <c r="G18" s="12">
        <f t="shared" si="2"/>
        <v>0</v>
      </c>
      <c r="H18" s="12">
        <f t="shared" si="3"/>
        <v>0</v>
      </c>
      <c r="I18" s="11">
        <v>3.2291666666666701E-3</v>
      </c>
      <c r="J18" s="12">
        <f t="shared" si="4"/>
        <v>0.53757225433526001</v>
      </c>
      <c r="K18" s="14">
        <f t="shared" si="5"/>
        <v>0.22231075697211172</v>
      </c>
    </row>
    <row r="19" spans="2:11" ht="16.5" thickTop="1" thickBot="1" x14ac:dyDescent="0.3">
      <c r="B19" s="31" t="s">
        <v>3</v>
      </c>
      <c r="C19" s="32">
        <f>SUM(C7:C18)</f>
        <v>6.0069444444444519E-3</v>
      </c>
      <c r="D19" s="33">
        <f>IFERROR(SUM(D7:D18),0)</f>
        <v>1</v>
      </c>
      <c r="E19" s="33">
        <f>IFERROR(SUM(E7:E18),0)</f>
        <v>0.41720257234726721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6.0069444444444519E-3</v>
      </c>
      <c r="J19" s="33">
        <f>IFERROR(SUM(J7:J18),0)</f>
        <v>1</v>
      </c>
      <c r="K19" s="34">
        <f>IFERROR(SUM(K7:K18),0)</f>
        <v>0.41354581673306812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1.0995370370370399E-3</v>
      </c>
      <c r="D22" s="19"/>
      <c r="E22" s="12">
        <f>IFERROR(C22/C$30,0)</f>
        <v>7.63665594855307E-2</v>
      </c>
      <c r="F22" s="11">
        <v>1.2731481481481499E-4</v>
      </c>
      <c r="G22" s="19"/>
      <c r="H22" s="12">
        <f>IFERROR(F22/F$30,0)</f>
        <v>1</v>
      </c>
      <c r="I22" s="11">
        <v>1.2268518518518501E-3</v>
      </c>
      <c r="J22" s="19"/>
      <c r="K22" s="14">
        <f>IFERROR(I22/I$30,0)</f>
        <v>8.4462151394422161E-2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8.1018518518518503E-5</v>
      </c>
      <c r="D24" s="19"/>
      <c r="E24" s="12">
        <f t="shared" si="6"/>
        <v>5.6270096463022466E-3</v>
      </c>
      <c r="F24" s="11">
        <v>0</v>
      </c>
      <c r="G24" s="19"/>
      <c r="H24" s="12">
        <f t="shared" si="7"/>
        <v>0</v>
      </c>
      <c r="I24" s="11">
        <v>8.1018518518518503E-5</v>
      </c>
      <c r="J24" s="19"/>
      <c r="K24" s="14">
        <f t="shared" si="8"/>
        <v>5.5776892430278854E-3</v>
      </c>
    </row>
    <row r="25" spans="2:11" x14ac:dyDescent="0.25">
      <c r="B25" s="18" t="s">
        <v>18</v>
      </c>
      <c r="C25" s="11">
        <v>6.7129629629629603E-4</v>
      </c>
      <c r="D25" s="19"/>
      <c r="E25" s="12">
        <f t="shared" si="6"/>
        <v>4.6623794212218607E-2</v>
      </c>
      <c r="F25" s="11">
        <v>0</v>
      </c>
      <c r="G25" s="19"/>
      <c r="H25" s="12">
        <f t="shared" si="7"/>
        <v>0</v>
      </c>
      <c r="I25" s="11">
        <v>6.7129629629629603E-4</v>
      </c>
      <c r="J25" s="19"/>
      <c r="K25" s="14">
        <f t="shared" si="8"/>
        <v>4.6215139442231046E-2</v>
      </c>
    </row>
    <row r="26" spans="2:11" x14ac:dyDescent="0.25">
      <c r="B26" s="18" t="s">
        <v>19</v>
      </c>
      <c r="C26" s="11">
        <v>6.53935185185185E-3</v>
      </c>
      <c r="D26" s="19"/>
      <c r="E26" s="12">
        <f t="shared" si="6"/>
        <v>0.4541800643086813</v>
      </c>
      <c r="F26" s="11">
        <v>0</v>
      </c>
      <c r="G26" s="19"/>
      <c r="H26" s="12">
        <f t="shared" si="7"/>
        <v>0</v>
      </c>
      <c r="I26" s="11">
        <v>6.53935185185185E-3</v>
      </c>
      <c r="J26" s="19"/>
      <c r="K26" s="14">
        <f t="shared" si="8"/>
        <v>0.45019920318725071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8.3912037037037045E-3</v>
      </c>
      <c r="D28" s="33"/>
      <c r="E28" s="33">
        <f>IFERROR(SUM(E22:E27),0)</f>
        <v>0.58279742765273279</v>
      </c>
      <c r="F28" s="32">
        <f>SUM(F22:F27)</f>
        <v>1.2731481481481499E-4</v>
      </c>
      <c r="G28" s="33"/>
      <c r="H28" s="33">
        <f>IFERROR(SUM(H22:H27),0)</f>
        <v>1</v>
      </c>
      <c r="I28" s="32">
        <f>SUM(I22:I27)</f>
        <v>8.5185185185185155E-3</v>
      </c>
      <c r="J28" s="33"/>
      <c r="K28" s="34">
        <f>IFERROR(SUM(K22:K27),0)</f>
        <v>0.58645418326693177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1.4398148148148156E-2</v>
      </c>
      <c r="D30" s="35"/>
      <c r="E30" s="36">
        <f>IFERROR(SUM(E19,E28),0)</f>
        <v>1</v>
      </c>
      <c r="F30" s="32">
        <f>SUM(F19,F28)</f>
        <v>1.2731481481481499E-4</v>
      </c>
      <c r="G30" s="35"/>
      <c r="H30" s="36">
        <f>IFERROR(SUM(H19,H28),0)</f>
        <v>1</v>
      </c>
      <c r="I30" s="32">
        <f>SUM(I19,I28)</f>
        <v>1.4525462962962967E-2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4" t="s">
        <v>41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8.1018518518518505E-4</v>
      </c>
      <c r="D7" s="12">
        <f t="shared" ref="D7:D18" si="0">IFERROR(C7/C$19,0)</f>
        <v>1.4684287812041112E-2</v>
      </c>
      <c r="E7" s="12">
        <f t="shared" ref="E7:E18" si="1">IFERROR(C7/C$30,0)</f>
        <v>7.3886426008021927E-3</v>
      </c>
      <c r="F7" s="11">
        <v>1.1574074074074099E-3</v>
      </c>
      <c r="G7" s="12">
        <f t="shared" ref="G7:G18" si="2">IFERROR(F7/F$19,0)</f>
        <v>0.27322404371584741</v>
      </c>
      <c r="H7" s="12">
        <f t="shared" ref="H7:H18" si="3">IFERROR(F7/F$30,0)</f>
        <v>0.12315270935960626</v>
      </c>
      <c r="I7" s="11">
        <v>1.9675925925925898E-3</v>
      </c>
      <c r="J7" s="12">
        <f t="shared" ref="J7:J18" si="4">IFERROR(I7/I$19,0)</f>
        <v>3.3119033703487184E-2</v>
      </c>
      <c r="K7" s="14">
        <f t="shared" ref="K7:K18" si="5">IFERROR(I7/I$30,0)</f>
        <v>1.6527318685592037E-2</v>
      </c>
    </row>
    <row r="8" spans="2:11" x14ac:dyDescent="0.25">
      <c r="B8" s="134" t="s">
        <v>111</v>
      </c>
      <c r="C8" s="11">
        <v>5.6365740740740699E-3</v>
      </c>
      <c r="D8" s="12">
        <f t="shared" si="0"/>
        <v>0.10216068806377168</v>
      </c>
      <c r="E8" s="12">
        <f t="shared" si="1"/>
        <v>5.1403842094152365E-2</v>
      </c>
      <c r="F8" s="11">
        <v>6.01851851851852E-4</v>
      </c>
      <c r="G8" s="12">
        <f t="shared" si="2"/>
        <v>0.14207650273224037</v>
      </c>
      <c r="H8" s="12">
        <f t="shared" si="3"/>
        <v>6.4039408866995134E-2</v>
      </c>
      <c r="I8" s="11">
        <v>6.2384259259259302E-3</v>
      </c>
      <c r="J8" s="12">
        <f t="shared" si="4"/>
        <v>0.10500681862458605</v>
      </c>
      <c r="K8" s="14">
        <f t="shared" si="5"/>
        <v>5.2401322185494863E-2</v>
      </c>
    </row>
    <row r="9" spans="2:11" x14ac:dyDescent="0.25">
      <c r="B9" s="10" t="s">
        <v>48</v>
      </c>
      <c r="C9" s="11">
        <v>3.9201388888888897E-2</v>
      </c>
      <c r="D9" s="12">
        <f t="shared" si="0"/>
        <v>0.710509754562618</v>
      </c>
      <c r="E9" s="12">
        <f t="shared" si="1"/>
        <v>0.35750474984167191</v>
      </c>
      <c r="F9" s="11">
        <v>0</v>
      </c>
      <c r="G9" s="12">
        <f t="shared" si="2"/>
        <v>0</v>
      </c>
      <c r="H9" s="12">
        <f t="shared" si="3"/>
        <v>0</v>
      </c>
      <c r="I9" s="11">
        <v>3.9201388888888897E-2</v>
      </c>
      <c r="J9" s="12">
        <f t="shared" si="4"/>
        <v>0.65984804208065451</v>
      </c>
      <c r="K9" s="14">
        <f t="shared" si="5"/>
        <v>0.32928251993000185</v>
      </c>
    </row>
    <row r="10" spans="2:11" x14ac:dyDescent="0.25">
      <c r="B10" s="10" t="s">
        <v>11</v>
      </c>
      <c r="C10" s="11">
        <v>2.6620370370370399E-4</v>
      </c>
      <c r="D10" s="12">
        <f t="shared" si="0"/>
        <v>4.8248374239563711E-3</v>
      </c>
      <c r="E10" s="12">
        <f t="shared" si="1"/>
        <v>2.4276968545492946E-3</v>
      </c>
      <c r="F10" s="11">
        <v>9.3749999999999997E-4</v>
      </c>
      <c r="G10" s="12">
        <f t="shared" si="2"/>
        <v>0.22131147540983589</v>
      </c>
      <c r="H10" s="12">
        <f t="shared" si="3"/>
        <v>9.9753694581280861E-2</v>
      </c>
      <c r="I10" s="11">
        <v>1.2037037037037001E-3</v>
      </c>
      <c r="J10" s="12">
        <f t="shared" si="4"/>
        <v>2.0261055912721541E-2</v>
      </c>
      <c r="K10" s="14">
        <f t="shared" si="5"/>
        <v>1.0110830254715113E-2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1.1574074074074101E-5</v>
      </c>
      <c r="D12" s="12">
        <f t="shared" si="0"/>
        <v>2.097755401720164E-4</v>
      </c>
      <c r="E12" s="12">
        <f t="shared" si="1"/>
        <v>1.055520371543173E-4</v>
      </c>
      <c r="F12" s="11">
        <v>4.2824074074074102E-4</v>
      </c>
      <c r="G12" s="12">
        <f t="shared" si="2"/>
        <v>0.10109289617486339</v>
      </c>
      <c r="H12" s="12">
        <f t="shared" si="3"/>
        <v>4.556650246305425E-2</v>
      </c>
      <c r="I12" s="11">
        <v>4.3981481481481503E-4</v>
      </c>
      <c r="J12" s="12">
        <f t="shared" si="4"/>
        <v>7.4030781219559727E-3</v>
      </c>
      <c r="K12" s="14">
        <f t="shared" si="5"/>
        <v>3.6943418238382271E-3</v>
      </c>
    </row>
    <row r="13" spans="2:11" x14ac:dyDescent="0.25">
      <c r="B13" s="10" t="s">
        <v>116</v>
      </c>
      <c r="C13" s="11">
        <v>2.31481481481481E-5</v>
      </c>
      <c r="D13" s="12">
        <f t="shared" si="0"/>
        <v>4.1955108034403096E-4</v>
      </c>
      <c r="E13" s="12">
        <f t="shared" si="1"/>
        <v>2.1110407430863364E-4</v>
      </c>
      <c r="F13" s="11">
        <v>1.6203703703703701E-4</v>
      </c>
      <c r="G13" s="12">
        <f t="shared" si="2"/>
        <v>3.8251366120218545E-2</v>
      </c>
      <c r="H13" s="12">
        <f t="shared" si="3"/>
        <v>1.7241379310344838E-2</v>
      </c>
      <c r="I13" s="11">
        <v>1.8518518518518501E-4</v>
      </c>
      <c r="J13" s="12">
        <f t="shared" si="4"/>
        <v>3.1170855250340895E-3</v>
      </c>
      <c r="K13" s="14">
        <f t="shared" si="5"/>
        <v>1.5555123468792512E-3</v>
      </c>
    </row>
    <row r="14" spans="2:11" x14ac:dyDescent="0.25">
      <c r="B14" s="10" t="s">
        <v>117</v>
      </c>
      <c r="C14" s="11">
        <v>3.00925925925926E-4</v>
      </c>
      <c r="D14" s="12">
        <f t="shared" si="0"/>
        <v>5.4541640444724154E-3</v>
      </c>
      <c r="E14" s="12">
        <f t="shared" si="1"/>
        <v>2.744352966012244E-3</v>
      </c>
      <c r="F14" s="11">
        <v>0</v>
      </c>
      <c r="G14" s="12">
        <f t="shared" si="2"/>
        <v>0</v>
      </c>
      <c r="H14" s="12">
        <f t="shared" si="3"/>
        <v>0</v>
      </c>
      <c r="I14" s="11">
        <v>3.00925925925926E-4</v>
      </c>
      <c r="J14" s="12">
        <f t="shared" si="4"/>
        <v>5.0652639781804008E-3</v>
      </c>
      <c r="K14" s="14">
        <f t="shared" si="5"/>
        <v>2.5277075636787861E-3</v>
      </c>
    </row>
    <row r="15" spans="2:11" x14ac:dyDescent="0.25">
      <c r="B15" s="10" t="s">
        <v>148</v>
      </c>
      <c r="C15" s="11">
        <v>3.9351851851851901E-4</v>
      </c>
      <c r="D15" s="12">
        <f t="shared" si="0"/>
        <v>7.1323683658485503E-3</v>
      </c>
      <c r="E15" s="12">
        <f t="shared" si="1"/>
        <v>3.5887692632467841E-3</v>
      </c>
      <c r="F15" s="11">
        <v>0</v>
      </c>
      <c r="G15" s="12">
        <f t="shared" si="2"/>
        <v>0</v>
      </c>
      <c r="H15" s="12">
        <f t="shared" si="3"/>
        <v>0</v>
      </c>
      <c r="I15" s="11">
        <v>3.9351851851851901E-4</v>
      </c>
      <c r="J15" s="12">
        <f t="shared" si="4"/>
        <v>6.6238067406974542E-3</v>
      </c>
      <c r="K15" s="14">
        <f t="shared" si="5"/>
        <v>3.305463737118416E-3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8.5300925925925909E-3</v>
      </c>
      <c r="D18" s="12">
        <f t="shared" si="0"/>
        <v>0.15460457310677569</v>
      </c>
      <c r="E18" s="12">
        <f t="shared" si="1"/>
        <v>7.7791851382731647E-2</v>
      </c>
      <c r="F18" s="11">
        <v>9.4907407407407397E-4</v>
      </c>
      <c r="G18" s="12">
        <f t="shared" si="2"/>
        <v>0.22404371584699434</v>
      </c>
      <c r="H18" s="12">
        <f t="shared" si="3"/>
        <v>0.1009852216748769</v>
      </c>
      <c r="I18" s="11">
        <v>9.4791666666666705E-3</v>
      </c>
      <c r="J18" s="12">
        <f t="shared" si="4"/>
        <v>0.15955581531268268</v>
      </c>
      <c r="K18" s="14">
        <f t="shared" si="5"/>
        <v>7.9622788255881774E-2</v>
      </c>
    </row>
    <row r="19" spans="2:11" ht="16.5" thickTop="1" thickBot="1" x14ac:dyDescent="0.3">
      <c r="B19" s="31" t="s">
        <v>3</v>
      </c>
      <c r="C19" s="32">
        <f>SUM(C7:C18)</f>
        <v>5.5173611111111118E-2</v>
      </c>
      <c r="D19" s="33">
        <f>IFERROR(SUM(D7:D18),0)</f>
        <v>0.99999999999999978</v>
      </c>
      <c r="E19" s="33">
        <f>IFERROR(SUM(E7:E18),0)</f>
        <v>0.50316656111462943</v>
      </c>
      <c r="F19" s="32">
        <f>SUM(F7:F18)</f>
        <v>4.2361111111111141E-3</v>
      </c>
      <c r="G19" s="33">
        <f>IFERROR(SUM(G7:G18),0)</f>
        <v>0.99999999999999989</v>
      </c>
      <c r="H19" s="33">
        <f>IFERROR(SUM(H7:H18),0)</f>
        <v>0.45073891625615825</v>
      </c>
      <c r="I19" s="32">
        <f>SUM(I7:I18)</f>
        <v>5.9409722222222239E-2</v>
      </c>
      <c r="J19" s="33">
        <f>IFERROR(SUM(J7:J18),0)</f>
        <v>0.99999999999999989</v>
      </c>
      <c r="K19" s="34">
        <f>IFERROR(SUM(K7:K18),0)</f>
        <v>0.49902780478320025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4.6990740740740699E-3</v>
      </c>
      <c r="D22" s="19"/>
      <c r="E22" s="12">
        <f>IFERROR(C22/C$30,0)</f>
        <v>4.2854127084652686E-2</v>
      </c>
      <c r="F22" s="11">
        <v>3.3564814814814801E-4</v>
      </c>
      <c r="G22" s="19"/>
      <c r="H22" s="12">
        <f>IFERROR(F22/F$30,0)</f>
        <v>3.5714285714285726E-2</v>
      </c>
      <c r="I22" s="11">
        <v>5.0347222222222199E-3</v>
      </c>
      <c r="J22" s="19"/>
      <c r="K22" s="14">
        <f>IFERROR(I22/I$30,0)</f>
        <v>4.2290491930779661E-2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1.01851851851852E-2</v>
      </c>
      <c r="D25" s="19"/>
      <c r="E25" s="12">
        <f t="shared" si="6"/>
        <v>9.2885792695799135E-2</v>
      </c>
      <c r="F25" s="11">
        <v>1.57407407407407E-3</v>
      </c>
      <c r="G25" s="19"/>
      <c r="H25" s="12">
        <f t="shared" si="7"/>
        <v>0.16748768472906372</v>
      </c>
      <c r="I25" s="11">
        <v>1.1759259259259301E-2</v>
      </c>
      <c r="J25" s="19"/>
      <c r="K25" s="14">
        <f t="shared" si="8"/>
        <v>9.8775034026832895E-2</v>
      </c>
    </row>
    <row r="26" spans="2:11" x14ac:dyDescent="0.25">
      <c r="B26" s="18" t="s">
        <v>19</v>
      </c>
      <c r="C26" s="11">
        <v>3.9467592592592603E-2</v>
      </c>
      <c r="D26" s="19"/>
      <c r="E26" s="12">
        <f t="shared" si="6"/>
        <v>0.35993244669622121</v>
      </c>
      <c r="F26" s="11">
        <v>2.93981481481481E-3</v>
      </c>
      <c r="G26" s="19"/>
      <c r="H26" s="12">
        <f t="shared" si="7"/>
        <v>0.31280788177339874</v>
      </c>
      <c r="I26" s="11">
        <v>4.2407407407407401E-2</v>
      </c>
      <c r="J26" s="19"/>
      <c r="K26" s="14">
        <f t="shared" si="8"/>
        <v>0.35621232743534881</v>
      </c>
    </row>
    <row r="27" spans="2:11" ht="15.75" thickBot="1" x14ac:dyDescent="0.3">
      <c r="B27" s="23" t="s">
        <v>20</v>
      </c>
      <c r="C27" s="20">
        <v>1.2731481481481499E-4</v>
      </c>
      <c r="D27" s="24"/>
      <c r="E27" s="21">
        <f t="shared" si="6"/>
        <v>1.1610724086974892E-3</v>
      </c>
      <c r="F27" s="20">
        <v>3.1250000000000001E-4</v>
      </c>
      <c r="G27" s="24"/>
      <c r="H27" s="21">
        <f t="shared" si="7"/>
        <v>3.3251231527093618E-2</v>
      </c>
      <c r="I27" s="20">
        <v>4.3981481481481503E-4</v>
      </c>
      <c r="J27" s="24"/>
      <c r="K27" s="22">
        <f t="shared" si="8"/>
        <v>3.6943418238382271E-3</v>
      </c>
    </row>
    <row r="28" spans="2:11" ht="16.5" thickTop="1" thickBot="1" x14ac:dyDescent="0.3">
      <c r="B28" s="31" t="s">
        <v>3</v>
      </c>
      <c r="C28" s="32">
        <f>SUM(C22:C27)</f>
        <v>5.447916666666669E-2</v>
      </c>
      <c r="D28" s="33"/>
      <c r="E28" s="33">
        <f>IFERROR(SUM(E22:E27),0)</f>
        <v>0.49683343888537052</v>
      </c>
      <c r="F28" s="32">
        <f>SUM(F22:F27)</f>
        <v>5.1620370370370284E-3</v>
      </c>
      <c r="G28" s="33"/>
      <c r="H28" s="33">
        <f>IFERROR(SUM(H22:H27),0)</f>
        <v>0.54926108374384186</v>
      </c>
      <c r="I28" s="32">
        <f>SUM(I22:I27)</f>
        <v>5.9641203703703738E-2</v>
      </c>
      <c r="J28" s="33"/>
      <c r="K28" s="34">
        <f>IFERROR(SUM(K22:K27),0)</f>
        <v>0.50097219521679959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0.10965277777777781</v>
      </c>
      <c r="D30" s="35"/>
      <c r="E30" s="36">
        <f>IFERROR(SUM(E19,E28),0)</f>
        <v>1</v>
      </c>
      <c r="F30" s="32">
        <f>SUM(F19,F28)</f>
        <v>9.3981481481481416E-3</v>
      </c>
      <c r="G30" s="35"/>
      <c r="H30" s="36">
        <f>IFERROR(SUM(H19,H28),0)</f>
        <v>1</v>
      </c>
      <c r="I30" s="32">
        <f>SUM(I19,I28)</f>
        <v>0.11905092592592598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4" t="s">
        <v>43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3.1250000000000001E-4</v>
      </c>
      <c r="D7" s="12">
        <f t="shared" ref="D7:D18" si="0">IFERROR(C7/C$19,0)</f>
        <v>2.0785219399538112E-2</v>
      </c>
      <c r="E7" s="12">
        <f t="shared" ref="E7:E18" si="1">IFERROR(C7/C$30,0)</f>
        <v>9.5642933049946907E-3</v>
      </c>
      <c r="F7" s="11">
        <v>7.8703703703703705E-4</v>
      </c>
      <c r="G7" s="12">
        <f t="shared" ref="G7:G18" si="2">IFERROR(F7/F$19,0)</f>
        <v>0.20058997050147509</v>
      </c>
      <c r="H7" s="12">
        <f t="shared" ref="H7:H18" si="3">IFERROR(F7/F$30,0)</f>
        <v>7.9346557759626624E-2</v>
      </c>
      <c r="I7" s="11">
        <v>1.0995370370370399E-3</v>
      </c>
      <c r="J7" s="12">
        <f t="shared" ref="J7:J18" si="4">IFERROR(I7/I$19,0)</f>
        <v>5.7997557997558125E-2</v>
      </c>
      <c r="K7" s="14">
        <f t="shared" ref="K7:K18" si="5">IFERROR(I7/I$30,0)</f>
        <v>2.581521739130441E-2</v>
      </c>
    </row>
    <row r="8" spans="2:11" x14ac:dyDescent="0.25">
      <c r="B8" s="134" t="s">
        <v>111</v>
      </c>
      <c r="C8" s="11">
        <v>5.4398148148148101E-4</v>
      </c>
      <c r="D8" s="12">
        <f t="shared" si="0"/>
        <v>3.6181678214010755E-2</v>
      </c>
      <c r="E8" s="12">
        <f t="shared" si="1"/>
        <v>1.6648955012398152E-2</v>
      </c>
      <c r="F8" s="11">
        <v>4.1666666666666702E-4</v>
      </c>
      <c r="G8" s="12">
        <f t="shared" si="2"/>
        <v>0.1061946902654869</v>
      </c>
      <c r="H8" s="12">
        <f t="shared" si="3"/>
        <v>4.2007001166861187E-2</v>
      </c>
      <c r="I8" s="11">
        <v>9.6064814814814797E-4</v>
      </c>
      <c r="J8" s="12">
        <f t="shared" si="4"/>
        <v>5.0671550671550644E-2</v>
      </c>
      <c r="K8" s="14">
        <f t="shared" si="5"/>
        <v>2.2554347826086948E-2</v>
      </c>
    </row>
    <row r="9" spans="2:11" x14ac:dyDescent="0.25">
      <c r="B9" s="10" t="s">
        <v>48</v>
      </c>
      <c r="C9" s="11">
        <v>9.5601851851851907E-3</v>
      </c>
      <c r="D9" s="12">
        <f t="shared" si="0"/>
        <v>0.63587374903772187</v>
      </c>
      <c r="E9" s="12">
        <f t="shared" si="1"/>
        <v>0.29259652851576368</v>
      </c>
      <c r="F9" s="11">
        <v>3.2407407407407401E-4</v>
      </c>
      <c r="G9" s="12">
        <f t="shared" si="2"/>
        <v>8.259587020648973E-2</v>
      </c>
      <c r="H9" s="12">
        <f t="shared" si="3"/>
        <v>3.2672112018669777E-2</v>
      </c>
      <c r="I9" s="11">
        <v>9.8842592592592593E-3</v>
      </c>
      <c r="J9" s="12">
        <f t="shared" si="4"/>
        <v>0.52136752136752118</v>
      </c>
      <c r="K9" s="14">
        <f t="shared" si="5"/>
        <v>0.23206521739130431</v>
      </c>
    </row>
    <row r="10" spans="2:11" x14ac:dyDescent="0.25">
      <c r="B10" s="10" t="s">
        <v>11</v>
      </c>
      <c r="C10" s="11">
        <v>1.2037037037037001E-3</v>
      </c>
      <c r="D10" s="12">
        <f t="shared" si="0"/>
        <v>8.0061585835257673E-2</v>
      </c>
      <c r="E10" s="12">
        <f t="shared" si="1"/>
        <v>3.6840240878497958E-2</v>
      </c>
      <c r="F10" s="11">
        <v>2.1412037037036999E-3</v>
      </c>
      <c r="G10" s="12">
        <f t="shared" si="2"/>
        <v>0.54572271386430626</v>
      </c>
      <c r="H10" s="12">
        <f t="shared" si="3"/>
        <v>0.21586931155192496</v>
      </c>
      <c r="I10" s="11">
        <v>3.3449074074074102E-3</v>
      </c>
      <c r="J10" s="12">
        <f t="shared" si="4"/>
        <v>0.1764346764346765</v>
      </c>
      <c r="K10" s="14">
        <f t="shared" si="5"/>
        <v>7.8532608695652234E-2</v>
      </c>
    </row>
    <row r="11" spans="2:11" x14ac:dyDescent="0.25">
      <c r="B11" s="10" t="s">
        <v>12</v>
      </c>
      <c r="C11" s="11">
        <v>4.7453703703703698E-4</v>
      </c>
      <c r="D11" s="12">
        <f t="shared" si="0"/>
        <v>3.1562740569668978E-2</v>
      </c>
      <c r="E11" s="12">
        <f t="shared" si="1"/>
        <v>1.452355650017712E-2</v>
      </c>
      <c r="F11" s="11">
        <v>1.2731481481481499E-4</v>
      </c>
      <c r="G11" s="12">
        <f t="shared" si="2"/>
        <v>3.244837758112102E-2</v>
      </c>
      <c r="H11" s="12">
        <f t="shared" si="3"/>
        <v>1.2835472578763147E-2</v>
      </c>
      <c r="I11" s="11">
        <v>6.01851851851852E-4</v>
      </c>
      <c r="J11" s="12">
        <f t="shared" si="4"/>
        <v>3.1746031746031744E-2</v>
      </c>
      <c r="K11" s="14">
        <f t="shared" si="5"/>
        <v>1.4130434782608697E-2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2.93981481481481E-3</v>
      </c>
      <c r="D18" s="12">
        <f t="shared" si="0"/>
        <v>0.19553502694380265</v>
      </c>
      <c r="E18" s="12">
        <f t="shared" si="1"/>
        <v>8.997520368402398E-2</v>
      </c>
      <c r="F18" s="11">
        <v>1.2731481481481499E-4</v>
      </c>
      <c r="G18" s="12">
        <f t="shared" si="2"/>
        <v>3.244837758112102E-2</v>
      </c>
      <c r="H18" s="12">
        <f t="shared" si="3"/>
        <v>1.2835472578763147E-2</v>
      </c>
      <c r="I18" s="11">
        <v>3.0671296296296302E-3</v>
      </c>
      <c r="J18" s="12">
        <f t="shared" si="4"/>
        <v>0.16178266178266174</v>
      </c>
      <c r="K18" s="14">
        <f t="shared" si="5"/>
        <v>7.2010869565217392E-2</v>
      </c>
    </row>
    <row r="19" spans="2:11" ht="16.5" thickTop="1" thickBot="1" x14ac:dyDescent="0.3">
      <c r="B19" s="31" t="s">
        <v>3</v>
      </c>
      <c r="C19" s="32">
        <f>SUM(C7:C18)</f>
        <v>1.5034722222222218E-2</v>
      </c>
      <c r="D19" s="33">
        <f>IFERROR(SUM(D7:D18),0)</f>
        <v>1</v>
      </c>
      <c r="E19" s="33">
        <f>IFERROR(SUM(E7:E18),0)</f>
        <v>0.46014877789585562</v>
      </c>
      <c r="F19" s="32">
        <f>SUM(F7:F18)</f>
        <v>3.9236111111111078E-3</v>
      </c>
      <c r="G19" s="33">
        <f>IFERROR(SUM(G7:G18),0)</f>
        <v>1</v>
      </c>
      <c r="H19" s="33">
        <f>IFERROR(SUM(H7:H18),0)</f>
        <v>0.39556592765460885</v>
      </c>
      <c r="I19" s="32">
        <f>SUM(I7:I18)</f>
        <v>1.8958333333333341E-2</v>
      </c>
      <c r="J19" s="33">
        <f>IFERROR(SUM(J7:J18),0)</f>
        <v>0.99999999999999989</v>
      </c>
      <c r="K19" s="34">
        <f>IFERROR(SUM(K7:K18),0)</f>
        <v>0.44510869565217404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2.5925925925925899E-3</v>
      </c>
      <c r="D22" s="19"/>
      <c r="E22" s="12">
        <f>IFERROR(C22/C$30,0)</f>
        <v>7.934821112291883E-2</v>
      </c>
      <c r="F22" s="11">
        <v>5.4398148148148101E-4</v>
      </c>
      <c r="G22" s="19"/>
      <c r="H22" s="12">
        <f>IFERROR(F22/F$30,0)</f>
        <v>5.4842473745624232E-2</v>
      </c>
      <c r="I22" s="11">
        <v>3.1365740740740698E-3</v>
      </c>
      <c r="J22" s="19"/>
      <c r="K22" s="14">
        <f>IFERROR(I22/I$30,0)</f>
        <v>7.3641304347825981E-2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4.5254629629629603E-3</v>
      </c>
      <c r="D25" s="19"/>
      <c r="E25" s="12">
        <f t="shared" si="6"/>
        <v>0.13850513637973785</v>
      </c>
      <c r="F25" s="11">
        <v>9.3749999999999997E-4</v>
      </c>
      <c r="G25" s="19"/>
      <c r="H25" s="12">
        <f t="shared" si="7"/>
        <v>9.4515752625437585E-2</v>
      </c>
      <c r="I25" s="11">
        <v>5.4629629629629603E-3</v>
      </c>
      <c r="J25" s="19"/>
      <c r="K25" s="14">
        <f t="shared" si="8"/>
        <v>0.12826086956521732</v>
      </c>
    </row>
    <row r="26" spans="2:11" x14ac:dyDescent="0.25">
      <c r="B26" s="18" t="s">
        <v>19</v>
      </c>
      <c r="C26" s="11">
        <v>9.3749999999999997E-3</v>
      </c>
      <c r="D26" s="19"/>
      <c r="E26" s="12">
        <f t="shared" si="6"/>
        <v>0.28692879914984071</v>
      </c>
      <c r="F26" s="11">
        <v>4.2013888888888899E-3</v>
      </c>
      <c r="G26" s="19"/>
      <c r="H26" s="12">
        <f t="shared" si="7"/>
        <v>0.42357059509918338</v>
      </c>
      <c r="I26" s="11">
        <v>1.35763888888889E-2</v>
      </c>
      <c r="J26" s="19"/>
      <c r="K26" s="14">
        <f t="shared" si="8"/>
        <v>0.3187500000000002</v>
      </c>
    </row>
    <row r="27" spans="2:11" ht="15.75" thickBot="1" x14ac:dyDescent="0.3">
      <c r="B27" s="23" t="s">
        <v>20</v>
      </c>
      <c r="C27" s="20">
        <v>1.1458333333333301E-3</v>
      </c>
      <c r="D27" s="24"/>
      <c r="E27" s="21">
        <f t="shared" si="6"/>
        <v>3.50690754516471E-2</v>
      </c>
      <c r="F27" s="20">
        <v>3.1250000000000001E-4</v>
      </c>
      <c r="G27" s="24"/>
      <c r="H27" s="21">
        <f t="shared" si="7"/>
        <v>3.1505250875145864E-2</v>
      </c>
      <c r="I27" s="20">
        <v>1.4583333333333299E-3</v>
      </c>
      <c r="J27" s="24"/>
      <c r="K27" s="22">
        <f t="shared" si="8"/>
        <v>3.4239130434782522E-2</v>
      </c>
    </row>
    <row r="28" spans="2:11" ht="16.5" thickTop="1" thickBot="1" x14ac:dyDescent="0.3">
      <c r="B28" s="31" t="s">
        <v>3</v>
      </c>
      <c r="C28" s="32">
        <f>SUM(C22:C27)</f>
        <v>1.7638888888888878E-2</v>
      </c>
      <c r="D28" s="33"/>
      <c r="E28" s="33">
        <f>IFERROR(SUM(E22:E27),0)</f>
        <v>0.53985122210414438</v>
      </c>
      <c r="F28" s="32">
        <f>SUM(F22:F27)</f>
        <v>5.9953703703703714E-3</v>
      </c>
      <c r="G28" s="33"/>
      <c r="H28" s="33">
        <f>IFERROR(SUM(H22:H27),0)</f>
        <v>0.60443407234539115</v>
      </c>
      <c r="I28" s="32">
        <f>SUM(I22:I27)</f>
        <v>2.3634259259259261E-2</v>
      </c>
      <c r="J28" s="33"/>
      <c r="K28" s="34">
        <f>IFERROR(SUM(K22:K27),0)</f>
        <v>0.55489130434782608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3.2673611111111098E-2</v>
      </c>
      <c r="D30" s="35"/>
      <c r="E30" s="36">
        <f>IFERROR(SUM(E19,E28),0)</f>
        <v>1</v>
      </c>
      <c r="F30" s="32">
        <f>SUM(F19,F28)</f>
        <v>9.91898148148148E-3</v>
      </c>
      <c r="G30" s="35"/>
      <c r="H30" s="36">
        <f>IFERROR(SUM(H19,H28),0)</f>
        <v>1</v>
      </c>
      <c r="I30" s="32">
        <f>SUM(I19,I28)</f>
        <v>4.2592592592592599E-2</v>
      </c>
      <c r="J30" s="35"/>
      <c r="K30" s="38">
        <f>IFERROR(SUM(K19,K28),0)</f>
        <v>1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4" t="s">
        <v>32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5" customFormat="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1.50462962962963E-4</v>
      </c>
      <c r="D7" s="12">
        <f t="shared" ref="D7:D18" si="0">IFERROR(C7/C$19,0)</f>
        <v>6.4676616915422952E-2</v>
      </c>
      <c r="E7" s="12">
        <f t="shared" ref="E7:E18" si="1">IFERROR(C7/C$30,0)</f>
        <v>1.0586319218241045E-2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1.50462962962963E-4</v>
      </c>
      <c r="J7" s="12">
        <f t="shared" ref="J7:J18" si="4">IFERROR(I7/I$19,0)</f>
        <v>6.4676616915422952E-2</v>
      </c>
      <c r="K7" s="14">
        <f t="shared" ref="K7:K18" si="5">IFERROR(I7/I$30,0)</f>
        <v>1.0586319218241045E-2</v>
      </c>
    </row>
    <row r="8" spans="2:11" s="5" customFormat="1" x14ac:dyDescent="0.25">
      <c r="B8" s="134" t="s">
        <v>111</v>
      </c>
      <c r="C8" s="11">
        <v>1.8518518518518501E-4</v>
      </c>
      <c r="D8" s="12">
        <f t="shared" si="0"/>
        <v>7.9601990049751242E-2</v>
      </c>
      <c r="E8" s="12">
        <f t="shared" si="1"/>
        <v>1.3029315960912041E-2</v>
      </c>
      <c r="F8" s="11">
        <v>0</v>
      </c>
      <c r="G8" s="12">
        <f t="shared" si="2"/>
        <v>0</v>
      </c>
      <c r="H8" s="12">
        <f t="shared" si="3"/>
        <v>0</v>
      </c>
      <c r="I8" s="11">
        <v>1.8518518518518501E-4</v>
      </c>
      <c r="J8" s="12">
        <f t="shared" si="4"/>
        <v>7.9601990049751242E-2</v>
      </c>
      <c r="K8" s="14">
        <f t="shared" si="5"/>
        <v>1.3029315960912041E-2</v>
      </c>
    </row>
    <row r="9" spans="2:11" s="5" customFormat="1" x14ac:dyDescent="0.25">
      <c r="B9" s="10" t="s">
        <v>48</v>
      </c>
      <c r="C9" s="11">
        <v>1.79398148148148E-3</v>
      </c>
      <c r="D9" s="12">
        <f t="shared" si="0"/>
        <v>0.77114427860696511</v>
      </c>
      <c r="E9" s="12">
        <f t="shared" si="1"/>
        <v>0.12622149837133539</v>
      </c>
      <c r="F9" s="11">
        <v>0</v>
      </c>
      <c r="G9" s="12">
        <f t="shared" si="2"/>
        <v>0</v>
      </c>
      <c r="H9" s="12">
        <f t="shared" si="3"/>
        <v>0</v>
      </c>
      <c r="I9" s="11">
        <v>1.79398148148148E-3</v>
      </c>
      <c r="J9" s="12">
        <f t="shared" si="4"/>
        <v>0.77114427860696511</v>
      </c>
      <c r="K9" s="14">
        <f t="shared" si="5"/>
        <v>0.12622149837133539</v>
      </c>
    </row>
    <row r="10" spans="2:11" s="5" customFormat="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1.9675925925925899E-4</v>
      </c>
      <c r="D18" s="12">
        <f t="shared" si="0"/>
        <v>8.4577114427860645E-2</v>
      </c>
      <c r="E18" s="12">
        <f t="shared" si="1"/>
        <v>1.3843648208469037E-2</v>
      </c>
      <c r="F18" s="11">
        <v>0</v>
      </c>
      <c r="G18" s="12">
        <f t="shared" si="2"/>
        <v>0</v>
      </c>
      <c r="H18" s="12">
        <f t="shared" si="3"/>
        <v>0</v>
      </c>
      <c r="I18" s="11">
        <v>1.9675925925925899E-4</v>
      </c>
      <c r="J18" s="12">
        <f t="shared" si="4"/>
        <v>8.4577114427860645E-2</v>
      </c>
      <c r="K18" s="14">
        <f t="shared" si="5"/>
        <v>1.3843648208469037E-2</v>
      </c>
    </row>
    <row r="19" spans="2:11" s="5" customFormat="1" ht="16.5" thickTop="1" thickBot="1" x14ac:dyDescent="0.3">
      <c r="B19" s="31" t="s">
        <v>3</v>
      </c>
      <c r="C19" s="32">
        <f>SUM(C7:C18)</f>
        <v>2.326388888888887E-3</v>
      </c>
      <c r="D19" s="33">
        <f>IFERROR(SUM(D7:D18),0)</f>
        <v>1</v>
      </c>
      <c r="E19" s="33">
        <f>IFERROR(SUM(E7:E18),0)</f>
        <v>0.16368078175895751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2.326388888888887E-3</v>
      </c>
      <c r="J19" s="33">
        <f>IFERROR(SUM(J7:J18),0)</f>
        <v>1</v>
      </c>
      <c r="K19" s="34">
        <f>IFERROR(SUM(K7:K18),0)</f>
        <v>0.16368078175895751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9.9537037037036999E-4</v>
      </c>
      <c r="D22" s="19"/>
      <c r="E22" s="12">
        <f>IFERROR(C22/C$30,0)</f>
        <v>7.0032573289902256E-2</v>
      </c>
      <c r="F22" s="11">
        <v>0</v>
      </c>
      <c r="G22" s="19"/>
      <c r="H22" s="12">
        <f>IFERROR(F22/F$30,0)</f>
        <v>0</v>
      </c>
      <c r="I22" s="11">
        <v>9.9537037037036999E-4</v>
      </c>
      <c r="J22" s="19"/>
      <c r="K22" s="14">
        <f>IFERROR(I22/I$30,0)</f>
        <v>7.0032573289902256E-2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1.25E-3</v>
      </c>
      <c r="D25" s="19"/>
      <c r="E25" s="12">
        <f t="shared" si="6"/>
        <v>8.7947882736156363E-2</v>
      </c>
      <c r="F25" s="11">
        <v>0</v>
      </c>
      <c r="G25" s="19"/>
      <c r="H25" s="12">
        <f t="shared" si="7"/>
        <v>0</v>
      </c>
      <c r="I25" s="11">
        <v>1.25E-3</v>
      </c>
      <c r="J25" s="19"/>
      <c r="K25" s="14">
        <f t="shared" si="8"/>
        <v>8.7947882736156363E-2</v>
      </c>
    </row>
    <row r="26" spans="2:11" s="5" customFormat="1" x14ac:dyDescent="0.25">
      <c r="B26" s="18" t="s">
        <v>19</v>
      </c>
      <c r="C26" s="11">
        <v>8.8888888888888906E-3</v>
      </c>
      <c r="D26" s="19"/>
      <c r="E26" s="12">
        <f t="shared" si="6"/>
        <v>0.62540716612377867</v>
      </c>
      <c r="F26" s="11">
        <v>0</v>
      </c>
      <c r="G26" s="19"/>
      <c r="H26" s="12">
        <f t="shared" si="7"/>
        <v>0</v>
      </c>
      <c r="I26" s="11">
        <v>8.8888888888888906E-3</v>
      </c>
      <c r="J26" s="19"/>
      <c r="K26" s="14">
        <f t="shared" si="8"/>
        <v>0.62540716612377867</v>
      </c>
    </row>
    <row r="27" spans="2:11" s="5" customFormat="1" ht="15.75" thickBot="1" x14ac:dyDescent="0.3">
      <c r="B27" s="23" t="s">
        <v>20</v>
      </c>
      <c r="C27" s="20">
        <v>7.5231481481481503E-4</v>
      </c>
      <c r="D27" s="24"/>
      <c r="E27" s="21">
        <f t="shared" si="6"/>
        <v>5.2931596091205228E-2</v>
      </c>
      <c r="F27" s="20">
        <v>0</v>
      </c>
      <c r="G27" s="24"/>
      <c r="H27" s="21">
        <f t="shared" si="7"/>
        <v>0</v>
      </c>
      <c r="I27" s="20">
        <v>7.5231481481481503E-4</v>
      </c>
      <c r="J27" s="24"/>
      <c r="K27" s="22">
        <f t="shared" si="8"/>
        <v>5.2931596091205228E-2</v>
      </c>
    </row>
    <row r="28" spans="2:11" s="5" customFormat="1" ht="16.5" thickTop="1" thickBot="1" x14ac:dyDescent="0.3">
      <c r="B28" s="31" t="s">
        <v>3</v>
      </c>
      <c r="C28" s="32">
        <f>SUM(C22:C27)</f>
        <v>1.1886574074074075E-2</v>
      </c>
      <c r="D28" s="33"/>
      <c r="E28" s="33">
        <f>IFERROR(SUM(E22:E27),0)</f>
        <v>0.83631921824104249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1.1886574074074075E-2</v>
      </c>
      <c r="J28" s="33"/>
      <c r="K28" s="34">
        <f>IFERROR(SUM(K22:K27),0)</f>
        <v>0.83631921824104249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1.4212962962962962E-2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1.4212962962962962E-2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44" t="s">
        <v>33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2:14" x14ac:dyDescent="0.25">
      <c r="B5" s="39"/>
      <c r="C5" s="145" t="s">
        <v>0</v>
      </c>
      <c r="D5" s="145"/>
      <c r="E5" s="145"/>
      <c r="F5" s="145" t="s">
        <v>1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9.8379629629629598E-4</v>
      </c>
      <c r="D7" s="12">
        <f t="shared" ref="D7:D18" si="0">IFERROR(C7/C$19,0)</f>
        <v>0.27960526315789463</v>
      </c>
      <c r="E7" s="12">
        <f t="shared" ref="E7:E18" si="1">IFERROR(C7/C$30,0)</f>
        <v>0.13157894736842105</v>
      </c>
      <c r="F7" s="11">
        <v>5.78703703703704E-5</v>
      </c>
      <c r="G7" s="12">
        <f t="shared" ref="G7:G18" si="2">IFERROR(F7/F$19,0)</f>
        <v>8.196721311475412E-2</v>
      </c>
      <c r="H7" s="12">
        <f t="shared" ref="H7:H18" si="3">IFERROR(F7/F$30,0)</f>
        <v>1.6891891891891882E-2</v>
      </c>
      <c r="I7" s="11">
        <v>6.2500000000000001E-4</v>
      </c>
      <c r="J7" s="12">
        <f t="shared" ref="J7:J18" si="4">IFERROR(I7/I$19,0)</f>
        <v>0.28877005347593593</v>
      </c>
      <c r="K7" s="12">
        <f t="shared" ref="K7:K18" si="5">IFERROR(I7/I$30,0)</f>
        <v>0.11180124223602475</v>
      </c>
      <c r="L7" s="13">
        <f>SUM(C7,F7,I7)</f>
        <v>1.6666666666666666E-3</v>
      </c>
      <c r="M7" s="12">
        <f t="shared" ref="M7:M13" si="6">IFERROR(L7/L$19,0)</f>
        <v>0.2608695652173913</v>
      </c>
      <c r="N7" s="14">
        <f t="shared" ref="N7:N13" si="7">IFERROR(L7/L$30,0)</f>
        <v>0.10105263157894731</v>
      </c>
    </row>
    <row r="8" spans="2:14" x14ac:dyDescent="0.25">
      <c r="B8" s="134" t="s">
        <v>111</v>
      </c>
      <c r="C8" s="11">
        <v>6.7129629629629603E-4</v>
      </c>
      <c r="D8" s="12">
        <f t="shared" si="0"/>
        <v>0.19078947368421045</v>
      </c>
      <c r="E8" s="12">
        <f t="shared" si="1"/>
        <v>8.9783281733746126E-2</v>
      </c>
      <c r="F8" s="11">
        <v>4.6296296296296301E-5</v>
      </c>
      <c r="G8" s="12">
        <f t="shared" si="2"/>
        <v>6.5573770491803268E-2</v>
      </c>
      <c r="H8" s="12">
        <f t="shared" si="3"/>
        <v>1.35135135135135E-2</v>
      </c>
      <c r="I8" s="11">
        <v>2.19907407407407E-4</v>
      </c>
      <c r="J8" s="12">
        <f t="shared" si="4"/>
        <v>0.10160427807486615</v>
      </c>
      <c r="K8" s="12">
        <f t="shared" si="5"/>
        <v>3.9337474120082712E-2</v>
      </c>
      <c r="L8" s="13">
        <f t="shared" ref="L8:L18" si="8">SUM(C8,F8,I8)</f>
        <v>9.3749999999999931E-4</v>
      </c>
      <c r="M8" s="12">
        <f t="shared" si="6"/>
        <v>0.14673913043478248</v>
      </c>
      <c r="N8" s="14">
        <f t="shared" si="7"/>
        <v>5.6842105263157826E-2</v>
      </c>
    </row>
    <row r="9" spans="2:14" x14ac:dyDescent="0.25">
      <c r="B9" s="10" t="s">
        <v>48</v>
      </c>
      <c r="C9" s="11">
        <v>7.8703703703703705E-4</v>
      </c>
      <c r="D9" s="12">
        <f t="shared" si="0"/>
        <v>0.22368421052631579</v>
      </c>
      <c r="E9" s="12">
        <f t="shared" si="1"/>
        <v>0.10526315789473688</v>
      </c>
      <c r="F9" s="11">
        <v>4.9768518518518499E-4</v>
      </c>
      <c r="G9" s="12">
        <f t="shared" si="2"/>
        <v>0.70491803278688481</v>
      </c>
      <c r="H9" s="12">
        <f t="shared" si="3"/>
        <v>0.14527027027027006</v>
      </c>
      <c r="I9" s="11">
        <v>4.8611111111111099E-4</v>
      </c>
      <c r="J9" s="12">
        <f t="shared" si="4"/>
        <v>0.22459893048128343</v>
      </c>
      <c r="K9" s="12">
        <f t="shared" si="5"/>
        <v>8.6956521739130335E-2</v>
      </c>
      <c r="L9" s="13">
        <f t="shared" si="8"/>
        <v>1.770833333333333E-3</v>
      </c>
      <c r="M9" s="12">
        <f t="shared" si="6"/>
        <v>0.27717391304347822</v>
      </c>
      <c r="N9" s="14">
        <f t="shared" si="7"/>
        <v>0.10736842105263152</v>
      </c>
    </row>
    <row r="10" spans="2:14" x14ac:dyDescent="0.25">
      <c r="B10" s="10" t="s">
        <v>11</v>
      </c>
      <c r="C10" s="11">
        <v>5.5555555555555599E-4</v>
      </c>
      <c r="D10" s="12">
        <f t="shared" si="0"/>
        <v>0.15789473684210539</v>
      </c>
      <c r="E10" s="12">
        <f t="shared" si="1"/>
        <v>7.4303405572755499E-2</v>
      </c>
      <c r="F10" s="11">
        <v>1.04166666666667E-4</v>
      </c>
      <c r="G10" s="12">
        <f t="shared" si="2"/>
        <v>0.14754098360655782</v>
      </c>
      <c r="H10" s="12">
        <f t="shared" si="3"/>
        <v>3.040540540540547E-2</v>
      </c>
      <c r="I10" s="11">
        <v>2.7777777777777799E-4</v>
      </c>
      <c r="J10" s="12">
        <f t="shared" si="4"/>
        <v>0.12834224598930494</v>
      </c>
      <c r="K10" s="12">
        <f t="shared" si="5"/>
        <v>4.9689440993788817E-2</v>
      </c>
      <c r="L10" s="13">
        <f t="shared" si="8"/>
        <v>9.3750000000000105E-4</v>
      </c>
      <c r="M10" s="12">
        <f t="shared" si="6"/>
        <v>0.14673913043478276</v>
      </c>
      <c r="N10" s="14">
        <f t="shared" si="7"/>
        <v>5.684210526315793E-2</v>
      </c>
    </row>
    <row r="11" spans="2:14" x14ac:dyDescent="0.25">
      <c r="B11" s="10" t="s">
        <v>12</v>
      </c>
      <c r="C11" s="11">
        <v>3.1250000000000001E-4</v>
      </c>
      <c r="D11" s="12">
        <f t="shared" si="0"/>
        <v>8.8815789473684209E-2</v>
      </c>
      <c r="E11" s="12">
        <f t="shared" si="1"/>
        <v>4.179566563467494E-2</v>
      </c>
      <c r="F11" s="11">
        <v>0</v>
      </c>
      <c r="G11" s="12">
        <f t="shared" si="2"/>
        <v>0</v>
      </c>
      <c r="H11" s="12">
        <f t="shared" si="3"/>
        <v>0</v>
      </c>
      <c r="I11" s="11">
        <v>1.9675925925925899E-4</v>
      </c>
      <c r="J11" s="12">
        <f t="shared" si="4"/>
        <v>9.0909090909090801E-2</v>
      </c>
      <c r="K11" s="12">
        <f t="shared" si="5"/>
        <v>3.5196687370600332E-2</v>
      </c>
      <c r="L11" s="13">
        <f t="shared" si="8"/>
        <v>5.09259259259259E-4</v>
      </c>
      <c r="M11" s="12">
        <f t="shared" si="6"/>
        <v>7.9710144927536183E-2</v>
      </c>
      <c r="N11" s="14">
        <f t="shared" si="7"/>
        <v>3.0877192982456111E-2</v>
      </c>
    </row>
    <row r="12" spans="2:14" x14ac:dyDescent="0.25">
      <c r="B12" s="10" t="s">
        <v>127</v>
      </c>
      <c r="C12" s="11">
        <v>1.2731481481481499E-4</v>
      </c>
      <c r="D12" s="12">
        <f t="shared" si="0"/>
        <v>3.618421052631584E-2</v>
      </c>
      <c r="E12" s="12">
        <f t="shared" si="1"/>
        <v>1.7027863777089813E-2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1.2731481481481499E-4</v>
      </c>
      <c r="M12" s="12">
        <f t="shared" si="6"/>
        <v>1.9927536231884084E-2</v>
      </c>
      <c r="N12" s="14">
        <f t="shared" si="7"/>
        <v>7.7192982456140424E-3</v>
      </c>
    </row>
    <row r="13" spans="2:14" x14ac:dyDescent="0.25">
      <c r="B13" s="10" t="s">
        <v>116</v>
      </c>
      <c r="C13" s="11">
        <v>8.1018518518518503E-5</v>
      </c>
      <c r="D13" s="12">
        <f t="shared" si="0"/>
        <v>2.3026315789473679E-2</v>
      </c>
      <c r="E13" s="12">
        <f t="shared" si="1"/>
        <v>1.08359133126935E-2</v>
      </c>
      <c r="F13" s="11">
        <v>0</v>
      </c>
      <c r="G13" s="12">
        <f t="shared" si="2"/>
        <v>0</v>
      </c>
      <c r="H13" s="12">
        <f t="shared" si="3"/>
        <v>0</v>
      </c>
      <c r="I13" s="11">
        <v>6.9444444444444404E-5</v>
      </c>
      <c r="J13" s="12">
        <f t="shared" si="4"/>
        <v>3.2085561497326193E-2</v>
      </c>
      <c r="K13" s="12">
        <f t="shared" si="5"/>
        <v>1.2422360248447187E-2</v>
      </c>
      <c r="L13" s="13">
        <f t="shared" ref="L13" si="9">SUM(C13,F13,I13)</f>
        <v>1.5046296296296292E-4</v>
      </c>
      <c r="M13" s="12">
        <f t="shared" si="6"/>
        <v>2.3550724637681153E-2</v>
      </c>
      <c r="N13" s="14">
        <f t="shared" si="7"/>
        <v>9.1228070175438537E-3</v>
      </c>
    </row>
    <row r="14" spans="2:14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25">
      <c r="B15" s="10" t="s">
        <v>148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IFERROR(L15/L$19,0)</f>
        <v>0</v>
      </c>
      <c r="N15" s="14">
        <f>IFERROR(L15/L$30,0)</f>
        <v>0</v>
      </c>
    </row>
    <row r="16" spans="2:14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IFERROR(L16/L$19,0)</f>
        <v>0</v>
      </c>
      <c r="N16" s="14">
        <f>IFERROR(L16/L$30,0)</f>
        <v>0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2.89351851851852E-4</v>
      </c>
      <c r="J18" s="12">
        <f t="shared" si="4"/>
        <v>0.1336898395721926</v>
      </c>
      <c r="K18" s="12">
        <f t="shared" si="5"/>
        <v>5.1759834368530003E-2</v>
      </c>
      <c r="L18" s="13">
        <f t="shared" si="8"/>
        <v>2.89351851851852E-4</v>
      </c>
      <c r="M18" s="12">
        <f>IFERROR(L18/L$19,0)</f>
        <v>4.5289855072463789E-2</v>
      </c>
      <c r="N18" s="14">
        <f>IFERROR(L18/L$30,0)</f>
        <v>1.754385964912281E-2</v>
      </c>
    </row>
    <row r="19" spans="2:14" ht="16.5" thickTop="1" thickBot="1" x14ac:dyDescent="0.3">
      <c r="B19" s="31" t="s">
        <v>3</v>
      </c>
      <c r="C19" s="32">
        <f>SUM(C7:C18)</f>
        <v>3.5185185185185185E-3</v>
      </c>
      <c r="D19" s="33">
        <f>IFERROR(SUM(D7:D18),0)</f>
        <v>1</v>
      </c>
      <c r="E19" s="33">
        <f>IFERROR(SUM(E7:E18),0)</f>
        <v>0.47058823529411786</v>
      </c>
      <c r="F19" s="32">
        <f>SUM(F7:F18)</f>
        <v>7.0601851851851869E-4</v>
      </c>
      <c r="G19" s="33">
        <f>IFERROR(SUM(G7:G18),0)</f>
        <v>1</v>
      </c>
      <c r="H19" s="33">
        <f>IFERROR(SUM(H7:H18),0)</f>
        <v>0.20608108108108092</v>
      </c>
      <c r="I19" s="32">
        <f>SUM(I7:I18)</f>
        <v>2.1643518518518513E-3</v>
      </c>
      <c r="J19" s="33">
        <f>IFERROR(SUM(J7:J18),0)</f>
        <v>1</v>
      </c>
      <c r="K19" s="33">
        <f>IFERROR(SUM(K7:K18),0)</f>
        <v>0.3871635610766041</v>
      </c>
      <c r="L19" s="32">
        <f>SUM(L7:L18)</f>
        <v>6.3888888888888893E-3</v>
      </c>
      <c r="M19" s="33">
        <f>IFERROR(SUM(M7:M18),0)</f>
        <v>0.99999999999999989</v>
      </c>
      <c r="N19" s="34">
        <f>IFERROR(SUM(N7:N18),0)</f>
        <v>0.38736842105263142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7.1759259259259302E-4</v>
      </c>
      <c r="D22" s="19"/>
      <c r="E22" s="12">
        <f>IFERROR(C22/C$30,0)</f>
        <v>9.597523219814251E-2</v>
      </c>
      <c r="F22" s="11">
        <v>3.9351851851851901E-4</v>
      </c>
      <c r="G22" s="19"/>
      <c r="H22" s="12">
        <f>IFERROR(F22/F$30,0)</f>
        <v>0.11486486486486489</v>
      </c>
      <c r="I22" s="11">
        <v>6.9444444444444404E-4</v>
      </c>
      <c r="J22" s="19"/>
      <c r="K22" s="12">
        <f>IFERROR(I22/I$30,0)</f>
        <v>0.12422360248447187</v>
      </c>
      <c r="L22" s="13">
        <f>SUM(C22,F22,I22)</f>
        <v>1.8055555555555559E-3</v>
      </c>
      <c r="M22" s="19"/>
      <c r="N22" s="14">
        <f>IFERROR(L22/L$30,0)</f>
        <v>0.10947368421052629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10"/>
        <v>0</v>
      </c>
      <c r="F24" s="11">
        <v>0</v>
      </c>
      <c r="G24" s="19"/>
      <c r="H24" s="12">
        <f t="shared" si="11"/>
        <v>0</v>
      </c>
      <c r="I24" s="11">
        <v>0</v>
      </c>
      <c r="J24" s="19"/>
      <c r="K24" s="12">
        <f t="shared" si="12"/>
        <v>0</v>
      </c>
      <c r="L24" s="13">
        <f t="shared" si="13"/>
        <v>0</v>
      </c>
      <c r="M24" s="19"/>
      <c r="N24" s="14">
        <f t="shared" si="14"/>
        <v>0</v>
      </c>
    </row>
    <row r="25" spans="2:14" x14ac:dyDescent="0.25">
      <c r="B25" s="18" t="s">
        <v>18</v>
      </c>
      <c r="C25" s="11">
        <v>3.3564814814814801E-4</v>
      </c>
      <c r="D25" s="19"/>
      <c r="E25" s="12">
        <f t="shared" si="10"/>
        <v>4.4891640866873063E-2</v>
      </c>
      <c r="F25" s="11">
        <v>3.2407407407407401E-4</v>
      </c>
      <c r="G25" s="19"/>
      <c r="H25" s="12">
        <f t="shared" si="11"/>
        <v>9.4594594594594475E-2</v>
      </c>
      <c r="I25" s="11">
        <v>2.7777777777777799E-4</v>
      </c>
      <c r="J25" s="19"/>
      <c r="K25" s="12">
        <f t="shared" si="12"/>
        <v>4.9689440993788817E-2</v>
      </c>
      <c r="L25" s="13">
        <f t="shared" si="13"/>
        <v>9.3749999999999997E-4</v>
      </c>
      <c r="M25" s="19"/>
      <c r="N25" s="14">
        <f t="shared" si="14"/>
        <v>5.6842105263157867E-2</v>
      </c>
    </row>
    <row r="26" spans="2:14" x14ac:dyDescent="0.25">
      <c r="B26" s="18" t="s">
        <v>19</v>
      </c>
      <c r="C26" s="11">
        <v>1.0648148148148101E-3</v>
      </c>
      <c r="D26" s="19"/>
      <c r="E26" s="12">
        <f t="shared" si="10"/>
        <v>0.14241486068111398</v>
      </c>
      <c r="F26" s="11">
        <v>1.0995370370370399E-3</v>
      </c>
      <c r="G26" s="19"/>
      <c r="H26" s="12">
        <f t="shared" si="11"/>
        <v>0.32094594594594644</v>
      </c>
      <c r="I26" s="11">
        <v>1.0185185185185199E-3</v>
      </c>
      <c r="J26" s="19"/>
      <c r="K26" s="12">
        <f t="shared" si="12"/>
        <v>0.18219461697722578</v>
      </c>
      <c r="L26" s="13">
        <f t="shared" si="13"/>
        <v>3.1828703703703698E-3</v>
      </c>
      <c r="M26" s="19"/>
      <c r="N26" s="14">
        <f t="shared" si="14"/>
        <v>0.19298245614035076</v>
      </c>
    </row>
    <row r="27" spans="2:14" ht="15.75" thickBot="1" x14ac:dyDescent="0.3">
      <c r="B27" s="23" t="s">
        <v>20</v>
      </c>
      <c r="C27" s="20">
        <v>1.8402777777777801E-3</v>
      </c>
      <c r="D27" s="24"/>
      <c r="E27" s="21">
        <f t="shared" si="10"/>
        <v>0.24613003095975272</v>
      </c>
      <c r="F27" s="20">
        <v>9.0277777777777795E-4</v>
      </c>
      <c r="G27" s="24"/>
      <c r="H27" s="21">
        <f t="shared" si="11"/>
        <v>0.26351351351351326</v>
      </c>
      <c r="I27" s="20">
        <v>1.4351851851851899E-3</v>
      </c>
      <c r="J27" s="24"/>
      <c r="K27" s="21">
        <f t="shared" si="12"/>
        <v>0.25672877846790954</v>
      </c>
      <c r="L27" s="13">
        <f t="shared" si="13"/>
        <v>4.178240740740748E-3</v>
      </c>
      <c r="M27" s="24"/>
      <c r="N27" s="22">
        <f t="shared" si="14"/>
        <v>0.25333333333333363</v>
      </c>
    </row>
    <row r="28" spans="2:14" ht="16.5" thickTop="1" thickBot="1" x14ac:dyDescent="0.3">
      <c r="B28" s="31" t="s">
        <v>3</v>
      </c>
      <c r="C28" s="32">
        <f>SUM(C22:C27)</f>
        <v>3.9583333333333311E-3</v>
      </c>
      <c r="D28" s="33"/>
      <c r="E28" s="33">
        <f>IFERROR(SUM(E22:E27),0)</f>
        <v>0.52941176470588225</v>
      </c>
      <c r="F28" s="32">
        <f>SUM(F22:F27)</f>
        <v>2.7199074074074109E-3</v>
      </c>
      <c r="G28" s="33"/>
      <c r="H28" s="33">
        <f>IFERROR(SUM(H22:H27),0)</f>
        <v>0.79391891891891908</v>
      </c>
      <c r="I28" s="32">
        <f>SUM(I22:I27)</f>
        <v>3.4259259259259317E-3</v>
      </c>
      <c r="J28" s="33"/>
      <c r="K28" s="33">
        <f>IFERROR(SUM(K22:K27),0)</f>
        <v>0.61283643892339601</v>
      </c>
      <c r="L28" s="32">
        <f>SUM(L22:L27)</f>
        <v>1.0104166666666674E-2</v>
      </c>
      <c r="M28" s="33"/>
      <c r="N28" s="34">
        <f>IFERROR(SUM(N22:N27),0)</f>
        <v>0.61263157894736853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7.4768518518518491E-3</v>
      </c>
      <c r="D30" s="35"/>
      <c r="E30" s="36">
        <f>IFERROR(SUM(E19,E28),0)</f>
        <v>1</v>
      </c>
      <c r="F30" s="32">
        <f>SUM(F19,F28)</f>
        <v>3.4259259259259295E-3</v>
      </c>
      <c r="G30" s="35"/>
      <c r="H30" s="36">
        <f>IFERROR(SUM(H19,H28),0)</f>
        <v>1</v>
      </c>
      <c r="I30" s="32">
        <f>SUM(I19,I28)</f>
        <v>5.5902777777777826E-3</v>
      </c>
      <c r="J30" s="35"/>
      <c r="K30" s="36">
        <f>IFERROR(SUM(K19,K28),0)</f>
        <v>1</v>
      </c>
      <c r="L30" s="37">
        <f>SUM(L19,L28)</f>
        <v>1.6493055555555563E-2</v>
      </c>
      <c r="M30" s="35"/>
      <c r="N30" s="38">
        <f>IFERROR(SUM(N19,N28),0)</f>
        <v>1</v>
      </c>
    </row>
    <row r="31" spans="2:14" ht="66" customHeight="1" thickTop="1" thickBot="1" x14ac:dyDescent="0.3">
      <c r="B31" s="141" t="s">
        <v>123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Normal="80" zoomScaleSheetLayoutView="110" zoomScalePageLayoutView="5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4" t="s">
        <v>34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2:14" s="5" customFormat="1" x14ac:dyDescent="0.25">
      <c r="B5" s="39"/>
      <c r="C5" s="150" t="s">
        <v>0</v>
      </c>
      <c r="D5" s="150"/>
      <c r="E5" s="150"/>
      <c r="F5" s="150" t="s">
        <v>1</v>
      </c>
      <c r="G5" s="150"/>
      <c r="H5" s="150"/>
      <c r="I5" s="150" t="s">
        <v>2</v>
      </c>
      <c r="J5" s="150"/>
      <c r="K5" s="150"/>
      <c r="L5" s="150" t="s">
        <v>3</v>
      </c>
      <c r="M5" s="150"/>
      <c r="N5" s="151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7.4537037037037002E-3</v>
      </c>
      <c r="D7" s="12">
        <f t="shared" ref="D7:D18" si="0">IFERROR(C7/C$19,0)</f>
        <v>0.22692036645525013</v>
      </c>
      <c r="E7" s="12">
        <f t="shared" ref="E7:E18" si="1">IFERROR(C7/C$30,0)</f>
        <v>9.4179584673881225E-2</v>
      </c>
      <c r="F7" s="11">
        <v>1.4351851851851899E-3</v>
      </c>
      <c r="G7" s="12">
        <f t="shared" ref="G7:G18" si="2">IFERROR(F7/F$19,0)</f>
        <v>0.12876427829698903</v>
      </c>
      <c r="H7" s="12">
        <f t="shared" ref="H7:H18" si="3">IFERROR(F7/F$30,0)</f>
        <v>4.3615898698558059E-2</v>
      </c>
      <c r="I7" s="11">
        <v>5.1967592592592603E-3</v>
      </c>
      <c r="J7" s="12">
        <f t="shared" ref="J7:J18" si="4">IFERROR(I7/I$19,0)</f>
        <v>0.24217907227615956</v>
      </c>
      <c r="K7" s="12">
        <f t="shared" ref="K7:K18" si="5">IFERROR(I7/I$30,0)</f>
        <v>0.10076301615798919</v>
      </c>
      <c r="L7" s="13">
        <f>SUM(C7,F7,I7)</f>
        <v>1.4085648148148151E-2</v>
      </c>
      <c r="M7" s="12">
        <f t="shared" ref="M7:M16" si="6">IFERROR(L7/L$19,0)</f>
        <v>0.21520778072502214</v>
      </c>
      <c r="N7" s="14">
        <f t="shared" ref="N7:N16" si="7">IFERROR(L7/L$30,0)</f>
        <v>8.6086156893258867E-2</v>
      </c>
    </row>
    <row r="8" spans="2:14" s="5" customFormat="1" x14ac:dyDescent="0.25">
      <c r="B8" s="134" t="s">
        <v>111</v>
      </c>
      <c r="C8" s="11">
        <v>2.2569444444444399E-3</v>
      </c>
      <c r="D8" s="12">
        <f t="shared" si="0"/>
        <v>6.8710359408033703E-2</v>
      </c>
      <c r="E8" s="12">
        <f t="shared" si="1"/>
        <v>2.8517110266159645E-2</v>
      </c>
      <c r="F8" s="11">
        <v>3.4722222222222202E-4</v>
      </c>
      <c r="G8" s="12">
        <f t="shared" si="2"/>
        <v>3.1152647975077868E-2</v>
      </c>
      <c r="H8" s="12">
        <f t="shared" si="3"/>
        <v>1.0552233556102714E-2</v>
      </c>
      <c r="I8" s="11">
        <v>1.7824074074074101E-3</v>
      </c>
      <c r="J8" s="12">
        <f t="shared" si="4"/>
        <v>8.306364617044236E-2</v>
      </c>
      <c r="K8" s="12">
        <f t="shared" si="5"/>
        <v>3.4560143626570949E-2</v>
      </c>
      <c r="L8" s="13">
        <f t="shared" ref="L8:L18" si="8">SUM(C8,F8,I8)</f>
        <v>4.3865740740740723E-3</v>
      </c>
      <c r="M8" s="12">
        <f t="shared" si="6"/>
        <v>6.7020335985853191E-2</v>
      </c>
      <c r="N8" s="14">
        <f t="shared" si="7"/>
        <v>2.6809082549338611E-2</v>
      </c>
    </row>
    <row r="9" spans="2:14" s="5" customFormat="1" x14ac:dyDescent="0.25">
      <c r="B9" s="10" t="s">
        <v>48</v>
      </c>
      <c r="C9" s="11">
        <v>8.6111111111111093E-3</v>
      </c>
      <c r="D9" s="12">
        <f t="shared" si="0"/>
        <v>0.26215644820295986</v>
      </c>
      <c r="E9" s="12">
        <f t="shared" si="1"/>
        <v>0.10880374378473238</v>
      </c>
      <c r="F9" s="11">
        <v>5.7754629629629597E-3</v>
      </c>
      <c r="G9" s="12">
        <f t="shared" si="2"/>
        <v>0.5181723779854619</v>
      </c>
      <c r="H9" s="12">
        <f t="shared" si="3"/>
        <v>0.17551881814984183</v>
      </c>
      <c r="I9" s="11">
        <v>5.92592592592593E-3</v>
      </c>
      <c r="J9" s="12">
        <f t="shared" si="4"/>
        <v>0.27615965480043153</v>
      </c>
      <c r="K9" s="12">
        <f t="shared" si="5"/>
        <v>0.11490125673249552</v>
      </c>
      <c r="L9" s="13">
        <f t="shared" si="8"/>
        <v>2.0312499999999997E-2</v>
      </c>
      <c r="M9" s="12">
        <f t="shared" si="6"/>
        <v>0.31034482758620685</v>
      </c>
      <c r="N9" s="14">
        <f t="shared" si="7"/>
        <v>0.12414232156751788</v>
      </c>
    </row>
    <row r="10" spans="2:14" s="5" customFormat="1" x14ac:dyDescent="0.25">
      <c r="B10" s="10" t="s">
        <v>11</v>
      </c>
      <c r="C10" s="11">
        <v>5.5324074074074104E-3</v>
      </c>
      <c r="D10" s="12">
        <f t="shared" si="0"/>
        <v>0.16842847075405226</v>
      </c>
      <c r="E10" s="12">
        <f t="shared" si="1"/>
        <v>6.9903480549868433E-2</v>
      </c>
      <c r="F10" s="11">
        <v>7.1759259259259302E-4</v>
      </c>
      <c r="G10" s="12">
        <f t="shared" si="2"/>
        <v>6.4382139148494333E-2</v>
      </c>
      <c r="H10" s="12">
        <f t="shared" si="3"/>
        <v>2.1807949349278967E-2</v>
      </c>
      <c r="I10" s="11">
        <v>3.4837962962962999E-3</v>
      </c>
      <c r="J10" s="12">
        <f t="shared" si="4"/>
        <v>0.16235167206040998</v>
      </c>
      <c r="K10" s="12">
        <f t="shared" si="5"/>
        <v>6.754937163375227E-2</v>
      </c>
      <c r="L10" s="13">
        <f t="shared" si="8"/>
        <v>9.7337962962963029E-3</v>
      </c>
      <c r="M10" s="12">
        <f t="shared" si="6"/>
        <v>0.1487179487179488</v>
      </c>
      <c r="N10" s="14">
        <f t="shared" si="7"/>
        <v>5.948928344061688E-2</v>
      </c>
    </row>
    <row r="11" spans="2:14" s="5" customFormat="1" x14ac:dyDescent="0.25">
      <c r="B11" s="10" t="s">
        <v>12</v>
      </c>
      <c r="C11" s="11">
        <v>2.1296296296296302E-3</v>
      </c>
      <c r="D11" s="12">
        <f t="shared" si="0"/>
        <v>6.48343904157858E-2</v>
      </c>
      <c r="E11" s="12">
        <f t="shared" si="1"/>
        <v>2.6908452763966084E-2</v>
      </c>
      <c r="F11" s="11">
        <v>3.3564814814814801E-4</v>
      </c>
      <c r="G11" s="12">
        <f t="shared" si="2"/>
        <v>3.0114226375908611E-2</v>
      </c>
      <c r="H11" s="12">
        <f t="shared" si="3"/>
        <v>1.0200492437565959E-2</v>
      </c>
      <c r="I11" s="11">
        <v>1.6087962962963E-3</v>
      </c>
      <c r="J11" s="12">
        <f t="shared" si="4"/>
        <v>7.4973031283711022E-2</v>
      </c>
      <c r="K11" s="12">
        <f t="shared" si="5"/>
        <v>3.1193895870736139E-2</v>
      </c>
      <c r="L11" s="13">
        <f t="shared" si="8"/>
        <v>4.074074074074078E-3</v>
      </c>
      <c r="M11" s="12">
        <f t="shared" si="6"/>
        <v>6.2245800176834717E-2</v>
      </c>
      <c r="N11" s="14">
        <f t="shared" si="7"/>
        <v>2.4899200679069141E-2</v>
      </c>
    </row>
    <row r="12" spans="2:14" s="5" customFormat="1" x14ac:dyDescent="0.25">
      <c r="B12" s="10" t="s">
        <v>127</v>
      </c>
      <c r="C12" s="11">
        <v>1.19212962962963E-3</v>
      </c>
      <c r="D12" s="12">
        <f t="shared" si="0"/>
        <v>3.6293164200140962E-2</v>
      </c>
      <c r="E12" s="12">
        <f t="shared" si="1"/>
        <v>1.5062883884176669E-2</v>
      </c>
      <c r="F12" s="11">
        <v>0</v>
      </c>
      <c r="G12" s="12">
        <f t="shared" si="2"/>
        <v>0</v>
      </c>
      <c r="H12" s="12">
        <f t="shared" si="3"/>
        <v>0</v>
      </c>
      <c r="I12" s="11">
        <v>3.4722222222222202E-4</v>
      </c>
      <c r="J12" s="12">
        <f t="shared" si="4"/>
        <v>1.6181229773462764E-2</v>
      </c>
      <c r="K12" s="12">
        <f t="shared" si="5"/>
        <v>6.7324955116696509E-3</v>
      </c>
      <c r="L12" s="13">
        <f t="shared" si="8"/>
        <v>1.5393518518518521E-3</v>
      </c>
      <c r="M12" s="12">
        <f t="shared" si="6"/>
        <v>2.351900972590628E-2</v>
      </c>
      <c r="N12" s="14">
        <f t="shared" si="7"/>
        <v>9.4079366202164567E-3</v>
      </c>
    </row>
    <row r="13" spans="2:14" s="5" customFormat="1" x14ac:dyDescent="0.25">
      <c r="B13" s="10" t="s">
        <v>116</v>
      </c>
      <c r="C13" s="11">
        <v>2.4305555555555601E-4</v>
      </c>
      <c r="D13" s="12">
        <f t="shared" si="0"/>
        <v>7.3995771670190428E-3</v>
      </c>
      <c r="E13" s="12">
        <f t="shared" si="1"/>
        <v>3.0710734132787429E-3</v>
      </c>
      <c r="F13" s="11">
        <v>0</v>
      </c>
      <c r="G13" s="12">
        <f t="shared" si="2"/>
        <v>0</v>
      </c>
      <c r="H13" s="12">
        <f t="shared" si="3"/>
        <v>0</v>
      </c>
      <c r="I13" s="11">
        <v>1.04166666666667E-4</v>
      </c>
      <c r="J13" s="12">
        <f t="shared" si="4"/>
        <v>4.8543689320388475E-3</v>
      </c>
      <c r="K13" s="12">
        <f t="shared" si="5"/>
        <v>2.0197486535009027E-3</v>
      </c>
      <c r="L13" s="13">
        <f t="shared" ref="L13:L14" si="9">SUM(C13,F13,I13)</f>
        <v>3.4722222222222299E-4</v>
      </c>
      <c r="M13" s="12">
        <f t="shared" si="6"/>
        <v>5.3050397877984204E-3</v>
      </c>
      <c r="N13" s="14">
        <f t="shared" si="7"/>
        <v>2.1220909669661227E-3</v>
      </c>
    </row>
    <row r="14" spans="2:14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148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s="5" customFormat="1" x14ac:dyDescent="0.25">
      <c r="B16" s="10" t="s">
        <v>140</v>
      </c>
      <c r="C16" s="11">
        <v>5.78703703703704E-5</v>
      </c>
      <c r="D16" s="12">
        <f t="shared" si="0"/>
        <v>1.7618040873854841E-3</v>
      </c>
      <c r="E16" s="12">
        <f t="shared" si="1"/>
        <v>7.3120795554255686E-4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5.78703703703704E-5</v>
      </c>
      <c r="M16" s="12">
        <f t="shared" si="6"/>
        <v>8.841732979664018E-4</v>
      </c>
      <c r="N16" s="14">
        <f t="shared" si="7"/>
        <v>3.536818278276865E-4</v>
      </c>
    </row>
    <row r="17" spans="2:14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5.37037037037037E-3</v>
      </c>
      <c r="D18" s="12">
        <f t="shared" si="0"/>
        <v>0.16349541930937281</v>
      </c>
      <c r="E18" s="12">
        <f t="shared" si="1"/>
        <v>6.7856098274349227E-2</v>
      </c>
      <c r="F18" s="11">
        <v>2.5347222222222199E-3</v>
      </c>
      <c r="G18" s="12">
        <f t="shared" si="2"/>
        <v>0.22741433021806834</v>
      </c>
      <c r="H18" s="12">
        <f t="shared" si="3"/>
        <v>7.7031304959549782E-2</v>
      </c>
      <c r="I18" s="11">
        <v>3.0092592592592601E-3</v>
      </c>
      <c r="J18" s="12">
        <f t="shared" si="4"/>
        <v>0.14023732470334407</v>
      </c>
      <c r="K18" s="12">
        <f t="shared" si="5"/>
        <v>5.8348294434470357E-2</v>
      </c>
      <c r="L18" s="13">
        <f t="shared" si="8"/>
        <v>1.091435185185185E-2</v>
      </c>
      <c r="M18" s="12">
        <f>IFERROR(L18/L$19,0)</f>
        <v>0.16675508399646327</v>
      </c>
      <c r="N18" s="14">
        <f>IFERROR(L18/L$30,0)</f>
        <v>6.6704392728301629E-2</v>
      </c>
    </row>
    <row r="19" spans="2:14" s="5" customFormat="1" ht="16.5" thickTop="1" thickBot="1" x14ac:dyDescent="0.3">
      <c r="B19" s="31" t="s">
        <v>3</v>
      </c>
      <c r="C19" s="32">
        <f>SUM(C7:C18)</f>
        <v>3.2847222222222215E-2</v>
      </c>
      <c r="D19" s="33">
        <f>IFERROR(SUM(D7:D18),0)</f>
        <v>0.99999999999999989</v>
      </c>
      <c r="E19" s="33">
        <f>IFERROR(SUM(E7:E18),0)</f>
        <v>0.41503363556595496</v>
      </c>
      <c r="F19" s="32">
        <f>SUM(F7:F18)</f>
        <v>1.1145833333333332E-2</v>
      </c>
      <c r="G19" s="33">
        <f>IFERROR(SUM(G7:G18),0)</f>
        <v>1</v>
      </c>
      <c r="H19" s="33">
        <f>IFERROR(SUM(H7:H18),0)</f>
        <v>0.33872669715089732</v>
      </c>
      <c r="I19" s="32">
        <f>SUM(I7:I18)</f>
        <v>2.1458333333333347E-2</v>
      </c>
      <c r="J19" s="33">
        <f>IFERROR(SUM(J7:J18),0)</f>
        <v>1.0000000000000002</v>
      </c>
      <c r="K19" s="33">
        <f>IFERROR(SUM(K7:K18),0)</f>
        <v>0.41606822262118498</v>
      </c>
      <c r="L19" s="32">
        <f>SUM(L7:L18)</f>
        <v>6.5451388888888892E-2</v>
      </c>
      <c r="M19" s="33">
        <f>IFERROR(SUM(M7:M18),0)</f>
        <v>1</v>
      </c>
      <c r="N19" s="34">
        <f>IFERROR(SUM(N7:N18),0)</f>
        <v>0.4000141472731133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9.0277777777777804E-3</v>
      </c>
      <c r="D22" s="19"/>
      <c r="E22" s="12">
        <f>IFERROR(C22/C$30,0)</f>
        <v>0.11406844106463884</v>
      </c>
      <c r="F22" s="11">
        <v>4.3402777777777797E-3</v>
      </c>
      <c r="G22" s="19"/>
      <c r="H22" s="12">
        <f>IFERROR(F22/F$30,0)</f>
        <v>0.13190291945128407</v>
      </c>
      <c r="I22" s="11">
        <v>5.8564814814814799E-3</v>
      </c>
      <c r="J22" s="19"/>
      <c r="K22" s="12">
        <f>IFERROR(I22/I$30,0)</f>
        <v>0.11355475763016148</v>
      </c>
      <c r="L22" s="13">
        <f>SUM(C22,F22,I22)</f>
        <v>1.922453703703704E-2</v>
      </c>
      <c r="M22" s="19"/>
      <c r="N22" s="14">
        <f>IFERROR(L22/L$30,0)</f>
        <v>0.11749310320435741</v>
      </c>
    </row>
    <row r="23" spans="2:14" s="5" customFormat="1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s="5" customFormat="1" x14ac:dyDescent="0.25">
      <c r="B24" s="18" t="s">
        <v>17</v>
      </c>
      <c r="C24" s="11">
        <v>1.33101851851852E-3</v>
      </c>
      <c r="D24" s="19"/>
      <c r="E24" s="12">
        <f t="shared" si="10"/>
        <v>1.6817782977478817E-2</v>
      </c>
      <c r="F24" s="11">
        <v>0</v>
      </c>
      <c r="G24" s="19"/>
      <c r="H24" s="12">
        <f t="shared" si="11"/>
        <v>0</v>
      </c>
      <c r="I24" s="11">
        <v>4.3981481481481503E-4</v>
      </c>
      <c r="J24" s="19"/>
      <c r="K24" s="12">
        <f t="shared" si="12"/>
        <v>8.5278276481149003E-3</v>
      </c>
      <c r="L24" s="13">
        <f t="shared" si="13"/>
        <v>1.770833333333335E-3</v>
      </c>
      <c r="M24" s="19"/>
      <c r="N24" s="14">
        <f t="shared" si="14"/>
        <v>1.0822663931527211E-2</v>
      </c>
    </row>
    <row r="25" spans="2:14" s="5" customFormat="1" x14ac:dyDescent="0.25">
      <c r="B25" s="18" t="s">
        <v>18</v>
      </c>
      <c r="C25" s="11">
        <v>7.9861111111111105E-3</v>
      </c>
      <c r="D25" s="19"/>
      <c r="E25" s="12">
        <f t="shared" si="10"/>
        <v>0.10090669786487279</v>
      </c>
      <c r="F25" s="11">
        <v>3.1944444444444399E-3</v>
      </c>
      <c r="G25" s="19"/>
      <c r="H25" s="12">
        <f t="shared" si="11"/>
        <v>9.7080548716144882E-2</v>
      </c>
      <c r="I25" s="11">
        <v>6.64351851851852E-3</v>
      </c>
      <c r="J25" s="19"/>
      <c r="K25" s="12">
        <f t="shared" si="12"/>
        <v>0.12881508078994608</v>
      </c>
      <c r="L25" s="13">
        <f t="shared" si="13"/>
        <v>1.7824074074074072E-2</v>
      </c>
      <c r="M25" s="19"/>
      <c r="N25" s="14">
        <f t="shared" si="14"/>
        <v>0.10893400297092737</v>
      </c>
    </row>
    <row r="26" spans="2:14" s="5" customFormat="1" x14ac:dyDescent="0.25">
      <c r="B26" s="18" t="s">
        <v>19</v>
      </c>
      <c r="C26" s="11">
        <v>2.5752314814814801E-2</v>
      </c>
      <c r="D26" s="19"/>
      <c r="E26" s="12">
        <f t="shared" si="10"/>
        <v>0.32538754021643745</v>
      </c>
      <c r="F26" s="11">
        <v>1.2974537037037E-2</v>
      </c>
      <c r="G26" s="19"/>
      <c r="H26" s="12">
        <f t="shared" si="11"/>
        <v>0.39430179387970388</v>
      </c>
      <c r="I26" s="11">
        <v>1.4652777777777799E-2</v>
      </c>
      <c r="J26" s="19"/>
      <c r="K26" s="12">
        <f t="shared" si="12"/>
        <v>0.28411131059245986</v>
      </c>
      <c r="L26" s="13">
        <f t="shared" si="13"/>
        <v>5.3379629629629603E-2</v>
      </c>
      <c r="M26" s="19"/>
      <c r="N26" s="14">
        <f t="shared" si="14"/>
        <v>0.32623611798825769</v>
      </c>
    </row>
    <row r="27" spans="2:14" s="5" customFormat="1" ht="15.75" thickBot="1" x14ac:dyDescent="0.3">
      <c r="B27" s="23" t="s">
        <v>20</v>
      </c>
      <c r="C27" s="20">
        <v>2.1990740740740699E-3</v>
      </c>
      <c r="D27" s="24"/>
      <c r="E27" s="21">
        <f t="shared" si="10"/>
        <v>2.7785902310617092E-2</v>
      </c>
      <c r="F27" s="20">
        <v>1.25E-3</v>
      </c>
      <c r="G27" s="24"/>
      <c r="H27" s="21">
        <f t="shared" si="11"/>
        <v>3.7988040801969797E-2</v>
      </c>
      <c r="I27" s="20">
        <v>2.5231481481481498E-3</v>
      </c>
      <c r="J27" s="24"/>
      <c r="K27" s="21">
        <f t="shared" si="12"/>
        <v>4.8922800718132854E-2</v>
      </c>
      <c r="L27" s="13">
        <f t="shared" si="13"/>
        <v>5.972222222222219E-3</v>
      </c>
      <c r="M27" s="24"/>
      <c r="N27" s="22">
        <f t="shared" si="14"/>
        <v>3.6499964631817212E-2</v>
      </c>
    </row>
    <row r="28" spans="2:14" s="5" customFormat="1" ht="16.5" thickTop="1" thickBot="1" x14ac:dyDescent="0.3">
      <c r="B28" s="31" t="s">
        <v>3</v>
      </c>
      <c r="C28" s="32">
        <f>SUM(C22:C27)</f>
        <v>4.629629629629628E-2</v>
      </c>
      <c r="D28" s="33"/>
      <c r="E28" s="33">
        <f>IFERROR(SUM(E22:E27),0)</f>
        <v>0.58496636443404504</v>
      </c>
      <c r="F28" s="32">
        <f>SUM(F22:F27)</f>
        <v>2.1759259259259221E-2</v>
      </c>
      <c r="G28" s="33"/>
      <c r="H28" s="33">
        <f>IFERROR(SUM(H22:H27),0)</f>
        <v>0.66127330284910268</v>
      </c>
      <c r="I28" s="32">
        <f>SUM(I22:I27)</f>
        <v>3.0115740740740762E-2</v>
      </c>
      <c r="J28" s="33"/>
      <c r="K28" s="33">
        <f>IFERROR(SUM(K22:K27),0)</f>
        <v>0.58393177737881508</v>
      </c>
      <c r="L28" s="32">
        <f>SUM(L22:L27)</f>
        <v>9.8171296296296257E-2</v>
      </c>
      <c r="M28" s="33"/>
      <c r="N28" s="34">
        <f>IFERROR(SUM(N22:N27),0)</f>
        <v>0.59998585272688698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7.9143518518518502E-2</v>
      </c>
      <c r="D30" s="35"/>
      <c r="E30" s="36">
        <f>IFERROR(SUM(E19,E28),0)</f>
        <v>1</v>
      </c>
      <c r="F30" s="32">
        <f>SUM(F19,F28)</f>
        <v>3.2905092592592555E-2</v>
      </c>
      <c r="G30" s="35"/>
      <c r="H30" s="36">
        <f>IFERROR(SUM(H19,H28),0)</f>
        <v>1</v>
      </c>
      <c r="I30" s="32">
        <f>SUM(I19,I28)</f>
        <v>5.1574074074074105E-2</v>
      </c>
      <c r="J30" s="35"/>
      <c r="K30" s="36">
        <f>IFERROR(SUM(K19,K28),0)</f>
        <v>1</v>
      </c>
      <c r="L30" s="37">
        <f>SUM(L19,L28)</f>
        <v>0.16362268518518513</v>
      </c>
      <c r="M30" s="35"/>
      <c r="N30" s="38">
        <f>IFERROR(SUM(N19,N28),0)</f>
        <v>1.0000000000000002</v>
      </c>
    </row>
    <row r="31" spans="2:14" s="5" customFormat="1" ht="66" customHeight="1" thickTop="1" thickBot="1" x14ac:dyDescent="0.3">
      <c r="B31" s="141" t="s">
        <v>126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44" t="s">
        <v>35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2:14" x14ac:dyDescent="0.25">
      <c r="B5" s="39"/>
      <c r="C5" s="150" t="s">
        <v>0</v>
      </c>
      <c r="D5" s="150"/>
      <c r="E5" s="150"/>
      <c r="F5" s="150" t="s">
        <v>1</v>
      </c>
      <c r="G5" s="150"/>
      <c r="H5" s="150"/>
      <c r="I5" s="150" t="s">
        <v>2</v>
      </c>
      <c r="J5" s="150"/>
      <c r="K5" s="150"/>
      <c r="L5" s="150" t="s">
        <v>3</v>
      </c>
      <c r="M5" s="150"/>
      <c r="N5" s="151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8.4375000000000006E-3</v>
      </c>
      <c r="D7" s="12">
        <f t="shared" ref="D7:D18" si="0">IFERROR(C7/C$19,0)</f>
        <v>0.23201782304264806</v>
      </c>
      <c r="E7" s="12">
        <f t="shared" ref="E7:E18" si="1">IFERROR(C7/C$30,0)</f>
        <v>9.7407803313736024E-2</v>
      </c>
      <c r="F7" s="11">
        <v>1.49305555555556E-3</v>
      </c>
      <c r="G7" s="12">
        <f t="shared" ref="G7:G18" si="2">IFERROR(F7/F$19,0)</f>
        <v>0.12597656250000033</v>
      </c>
      <c r="H7" s="12">
        <f t="shared" ref="H7:H18" si="3">IFERROR(F7/F$30,0)</f>
        <v>4.1095890410958985E-2</v>
      </c>
      <c r="I7" s="11">
        <v>5.82175925925926E-3</v>
      </c>
      <c r="J7" s="12">
        <f t="shared" ref="J7:J18" si="4">IFERROR(I7/I$19,0)</f>
        <v>0.24644781969622742</v>
      </c>
      <c r="K7" s="12">
        <f t="shared" ref="K7:K18" si="5">IFERROR(I7/I$30,0)</f>
        <v>0.10184247823446042</v>
      </c>
      <c r="L7" s="13">
        <f>SUM(C7,F7,I7)</f>
        <v>1.575231481481482E-2</v>
      </c>
      <c r="M7" s="12">
        <f t="shared" ref="M7:M16" si="6">IFERROR(L7/L$19,0)</f>
        <v>0.21926856774609321</v>
      </c>
      <c r="N7" s="14">
        <f t="shared" ref="N7:N16" si="7">IFERROR(L7/L$30,0)</f>
        <v>8.7456625112453432E-2</v>
      </c>
    </row>
    <row r="8" spans="2:14" x14ac:dyDescent="0.25">
      <c r="B8" s="134" t="s">
        <v>111</v>
      </c>
      <c r="C8" s="11">
        <v>2.9282407407407399E-3</v>
      </c>
      <c r="D8" s="12">
        <f t="shared" si="0"/>
        <v>8.0521960534691281E-2</v>
      </c>
      <c r="E8" s="12">
        <f t="shared" si="1"/>
        <v>3.3805451630144312E-2</v>
      </c>
      <c r="F8" s="11">
        <v>3.9351851851851901E-4</v>
      </c>
      <c r="G8" s="12">
        <f t="shared" si="2"/>
        <v>3.3203125000000035E-2</v>
      </c>
      <c r="H8" s="12">
        <f t="shared" si="3"/>
        <v>1.0831474992035683E-2</v>
      </c>
      <c r="I8" s="11">
        <v>2.0023148148148101E-3</v>
      </c>
      <c r="J8" s="12">
        <f t="shared" si="4"/>
        <v>8.4762371386575025E-2</v>
      </c>
      <c r="K8" s="12">
        <f t="shared" si="5"/>
        <v>3.502733346831334E-2</v>
      </c>
      <c r="L8" s="13">
        <f t="shared" ref="L8:L18" si="8">SUM(C8,F8,I8)</f>
        <v>5.3240740740740696E-3</v>
      </c>
      <c r="M8" s="12">
        <f t="shared" si="6"/>
        <v>7.4109875946511958E-2</v>
      </c>
      <c r="N8" s="14">
        <f t="shared" si="7"/>
        <v>2.9559182624341318E-2</v>
      </c>
    </row>
    <row r="9" spans="2:14" x14ac:dyDescent="0.25">
      <c r="B9" s="10" t="s">
        <v>48</v>
      </c>
      <c r="C9" s="11">
        <v>9.3981481481481503E-3</v>
      </c>
      <c r="D9" s="12">
        <f t="shared" si="0"/>
        <v>0.25843411839592628</v>
      </c>
      <c r="E9" s="12">
        <f t="shared" si="1"/>
        <v>0.10849812934259762</v>
      </c>
      <c r="F9" s="11">
        <v>6.2731481481481501E-3</v>
      </c>
      <c r="G9" s="12">
        <f t="shared" si="2"/>
        <v>0.529296875</v>
      </c>
      <c r="H9" s="12">
        <f t="shared" si="3"/>
        <v>0.17266645428480396</v>
      </c>
      <c r="I9" s="11">
        <v>6.4120370370370399E-3</v>
      </c>
      <c r="J9" s="12">
        <f t="shared" si="4"/>
        <v>0.27143557079862829</v>
      </c>
      <c r="K9" s="12">
        <f t="shared" si="5"/>
        <v>0.112168455152865</v>
      </c>
      <c r="L9" s="13">
        <f t="shared" si="8"/>
        <v>2.208333333333334E-2</v>
      </c>
      <c r="M9" s="12">
        <f t="shared" si="6"/>
        <v>0.30739487675205429</v>
      </c>
      <c r="N9" s="14">
        <f t="shared" si="7"/>
        <v>0.122606348798355</v>
      </c>
    </row>
    <row r="10" spans="2:14" x14ac:dyDescent="0.25">
      <c r="B10" s="10" t="s">
        <v>11</v>
      </c>
      <c r="C10" s="11">
        <v>6.08796296296296E-3</v>
      </c>
      <c r="D10" s="12">
        <f t="shared" si="0"/>
        <v>0.1674092934436664</v>
      </c>
      <c r="E10" s="12">
        <f t="shared" si="1"/>
        <v>7.0283270978086579E-2</v>
      </c>
      <c r="F10" s="11">
        <v>8.2175925925925895E-4</v>
      </c>
      <c r="G10" s="12">
        <f t="shared" si="2"/>
        <v>6.9335937499999958E-2</v>
      </c>
      <c r="H10" s="12">
        <f t="shared" si="3"/>
        <v>2.2618668365721538E-2</v>
      </c>
      <c r="I10" s="11">
        <v>3.76157407407407E-3</v>
      </c>
      <c r="J10" s="12">
        <f t="shared" si="4"/>
        <v>0.15923566878980877</v>
      </c>
      <c r="K10" s="12">
        <f t="shared" si="5"/>
        <v>6.5802794087871957E-2</v>
      </c>
      <c r="L10" s="13">
        <f t="shared" si="8"/>
        <v>1.067129629629629E-2</v>
      </c>
      <c r="M10" s="12">
        <f t="shared" si="6"/>
        <v>0.14854196874496531</v>
      </c>
      <c r="N10" s="14">
        <f t="shared" si="7"/>
        <v>5.9246883434005873E-2</v>
      </c>
    </row>
    <row r="11" spans="2:14" x14ac:dyDescent="0.25">
      <c r="B11" s="10" t="s">
        <v>12</v>
      </c>
      <c r="C11" s="11">
        <v>2.44212962962963E-3</v>
      </c>
      <c r="D11" s="12">
        <f t="shared" si="0"/>
        <v>6.7154678548695126E-2</v>
      </c>
      <c r="E11" s="12">
        <f t="shared" si="1"/>
        <v>2.8193479422768588E-2</v>
      </c>
      <c r="F11" s="11">
        <v>3.3564814814814801E-4</v>
      </c>
      <c r="G11" s="12">
        <f t="shared" si="2"/>
        <v>2.8320312499999983E-2</v>
      </c>
      <c r="H11" s="12">
        <f t="shared" si="3"/>
        <v>9.238611022618656E-3</v>
      </c>
      <c r="I11" s="11">
        <v>1.80555555555556E-3</v>
      </c>
      <c r="J11" s="12">
        <f t="shared" si="4"/>
        <v>7.6433121019108485E-2</v>
      </c>
      <c r="K11" s="12">
        <f t="shared" si="5"/>
        <v>3.1585341162178655E-2</v>
      </c>
      <c r="L11" s="13">
        <f t="shared" si="8"/>
        <v>4.5833333333333377E-3</v>
      </c>
      <c r="M11" s="12">
        <f t="shared" si="6"/>
        <v>6.3798936684388657E-2</v>
      </c>
      <c r="N11" s="14">
        <f t="shared" si="7"/>
        <v>2.5446600693998223E-2</v>
      </c>
    </row>
    <row r="12" spans="2:14" x14ac:dyDescent="0.25">
      <c r="B12" s="10" t="s">
        <v>127</v>
      </c>
      <c r="C12" s="11">
        <v>1.3194444444444399E-3</v>
      </c>
      <c r="D12" s="12">
        <f t="shared" si="0"/>
        <v>3.6282622533418088E-2</v>
      </c>
      <c r="E12" s="12">
        <f t="shared" si="1"/>
        <v>1.5232495991448377E-2</v>
      </c>
      <c r="F12" s="11">
        <v>0</v>
      </c>
      <c r="G12" s="12">
        <f t="shared" si="2"/>
        <v>0</v>
      </c>
      <c r="H12" s="12">
        <f t="shared" si="3"/>
        <v>0</v>
      </c>
      <c r="I12" s="11">
        <v>3.4722222222222202E-4</v>
      </c>
      <c r="J12" s="12">
        <f t="shared" si="4"/>
        <v>1.4698677119059278E-2</v>
      </c>
      <c r="K12" s="12">
        <f t="shared" si="5"/>
        <v>6.0741040696497229E-3</v>
      </c>
      <c r="L12" s="13">
        <f t="shared" si="8"/>
        <v>1.666666666666662E-3</v>
      </c>
      <c r="M12" s="12">
        <f t="shared" si="6"/>
        <v>2.319961333977761E-2</v>
      </c>
      <c r="N12" s="14">
        <f t="shared" si="7"/>
        <v>9.2533093432720474E-3</v>
      </c>
    </row>
    <row r="13" spans="2:14" x14ac:dyDescent="0.25">
      <c r="B13" s="10" t="s">
        <v>116</v>
      </c>
      <c r="C13" s="11">
        <v>3.2407407407407401E-4</v>
      </c>
      <c r="D13" s="12">
        <f t="shared" si="0"/>
        <v>8.9115213239974542E-3</v>
      </c>
      <c r="E13" s="12">
        <f t="shared" si="1"/>
        <v>3.7413148049171576E-3</v>
      </c>
      <c r="F13" s="11">
        <v>0</v>
      </c>
      <c r="G13" s="12">
        <f t="shared" si="2"/>
        <v>0</v>
      </c>
      <c r="H13" s="12">
        <f t="shared" si="3"/>
        <v>0</v>
      </c>
      <c r="I13" s="11">
        <v>1.7361111111111101E-4</v>
      </c>
      <c r="J13" s="12">
        <f t="shared" si="4"/>
        <v>7.3493385595296392E-3</v>
      </c>
      <c r="K13" s="12">
        <f t="shared" si="5"/>
        <v>3.0370520348248615E-3</v>
      </c>
      <c r="L13" s="13">
        <f t="shared" ref="L13:L14" si="9">SUM(C13,F13,I13)</f>
        <v>4.9768518518518499E-4</v>
      </c>
      <c r="M13" s="12">
        <f t="shared" si="6"/>
        <v>6.9276623167391638E-3</v>
      </c>
      <c r="N13" s="14">
        <f t="shared" si="7"/>
        <v>2.7631409844492984E-3</v>
      </c>
    </row>
    <row r="14" spans="2:14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148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140</v>
      </c>
      <c r="C16" s="11">
        <v>5.78703703703704E-5</v>
      </c>
      <c r="D16" s="12">
        <f t="shared" si="0"/>
        <v>1.591343093570975E-3</v>
      </c>
      <c r="E16" s="12">
        <f t="shared" si="1"/>
        <v>6.6809192944949285E-4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5.78703703703704E-5</v>
      </c>
      <c r="M16" s="12">
        <f t="shared" si="6"/>
        <v>8.0554212985339184E-4</v>
      </c>
      <c r="N16" s="14">
        <f t="shared" si="7"/>
        <v>3.2129546330805824E-4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5.37037037037037E-3</v>
      </c>
      <c r="D18" s="12">
        <f t="shared" si="0"/>
        <v>0.14767663908338641</v>
      </c>
      <c r="E18" s="12">
        <f t="shared" si="1"/>
        <v>6.1998931052912903E-2</v>
      </c>
      <c r="F18" s="11">
        <v>2.5347222222222199E-3</v>
      </c>
      <c r="G18" s="12">
        <f t="shared" si="2"/>
        <v>0.21386718749999975</v>
      </c>
      <c r="H18" s="12">
        <f t="shared" si="3"/>
        <v>6.976744186046499E-2</v>
      </c>
      <c r="I18" s="11">
        <v>3.2986111111111098E-3</v>
      </c>
      <c r="J18" s="12">
        <f t="shared" si="4"/>
        <v>0.13963743263106318</v>
      </c>
      <c r="K18" s="12">
        <f t="shared" si="5"/>
        <v>5.7703988661672374E-2</v>
      </c>
      <c r="L18" s="13">
        <f t="shared" si="8"/>
        <v>1.12037037037037E-2</v>
      </c>
      <c r="M18" s="12">
        <f>IFERROR(L18/L$19,0)</f>
        <v>0.15595295633961653</v>
      </c>
      <c r="N18" s="14">
        <f>IFERROR(L18/L$30,0)</f>
        <v>6.2202801696440026E-2</v>
      </c>
    </row>
    <row r="19" spans="2:14" ht="16.5" thickTop="1" thickBot="1" x14ac:dyDescent="0.3">
      <c r="B19" s="31" t="s">
        <v>3</v>
      </c>
      <c r="C19" s="32">
        <f>SUM(C7:C18)</f>
        <v>3.6365740740740733E-2</v>
      </c>
      <c r="D19" s="33">
        <f>IFERROR(SUM(D7:D18),0)</f>
        <v>1</v>
      </c>
      <c r="E19" s="33">
        <f>IFERROR(SUM(E7:E18),0)</f>
        <v>0.4198289684660611</v>
      </c>
      <c r="F19" s="32">
        <f>SUM(F7:F18)</f>
        <v>1.1851851851851855E-2</v>
      </c>
      <c r="G19" s="33">
        <f>IFERROR(SUM(G7:G18),0)</f>
        <v>1</v>
      </c>
      <c r="H19" s="33">
        <f>IFERROR(SUM(H7:H18),0)</f>
        <v>0.32621854093660385</v>
      </c>
      <c r="I19" s="32">
        <f>SUM(I7:I18)</f>
        <v>2.3622685185185181E-2</v>
      </c>
      <c r="J19" s="33">
        <f>IFERROR(SUM(J7:J18),0)</f>
        <v>1</v>
      </c>
      <c r="K19" s="33">
        <f>IFERROR(SUM(K7:K18),0)</f>
        <v>0.41324154687183628</v>
      </c>
      <c r="L19" s="32">
        <f>SUM(L7:L18)</f>
        <v>7.1840277777777767E-2</v>
      </c>
      <c r="M19" s="33">
        <f>IFERROR(SUM(M7:M18),0)</f>
        <v>1</v>
      </c>
      <c r="N19" s="34">
        <f>IFERROR(SUM(N7:N18),0)</f>
        <v>0.39885618815062329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9.7453703703703695E-3</v>
      </c>
      <c r="D22" s="19"/>
      <c r="E22" s="12">
        <f>IFERROR(C22/C$30,0)</f>
        <v>0.11250668091929453</v>
      </c>
      <c r="F22" s="11">
        <v>4.7337962962963002E-3</v>
      </c>
      <c r="G22" s="19"/>
      <c r="H22" s="12">
        <f>IFERROR(F22/F$30,0)</f>
        <v>0.13029627269831154</v>
      </c>
      <c r="I22" s="11">
        <v>6.5509259259259297E-3</v>
      </c>
      <c r="J22" s="19"/>
      <c r="K22" s="12">
        <f>IFERROR(I22/I$30,0)</f>
        <v>0.1145980967807249</v>
      </c>
      <c r="L22" s="13">
        <f>SUM(C22,F22,I22)</f>
        <v>2.10300925925926E-2</v>
      </c>
      <c r="M22" s="19"/>
      <c r="N22" s="14">
        <f>IFERROR(L22/L$30,0)</f>
        <v>0.11675877136614835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x14ac:dyDescent="0.25">
      <c r="B24" s="18" t="s">
        <v>17</v>
      </c>
      <c r="C24" s="11">
        <v>1.33101851851852E-3</v>
      </c>
      <c r="D24" s="19"/>
      <c r="E24" s="12">
        <f t="shared" si="10"/>
        <v>1.5366114377338345E-2</v>
      </c>
      <c r="F24" s="11">
        <v>0</v>
      </c>
      <c r="G24" s="19"/>
      <c r="H24" s="12">
        <f t="shared" si="11"/>
        <v>0</v>
      </c>
      <c r="I24" s="11">
        <v>4.3981481481481503E-4</v>
      </c>
      <c r="J24" s="19"/>
      <c r="K24" s="12">
        <f t="shared" si="12"/>
        <v>7.6938651548896569E-3</v>
      </c>
      <c r="L24" s="13">
        <f t="shared" si="13"/>
        <v>1.770833333333335E-3</v>
      </c>
      <c r="M24" s="19"/>
      <c r="N24" s="14">
        <f t="shared" si="14"/>
        <v>9.8316411772265862E-3</v>
      </c>
    </row>
    <row r="25" spans="2:14" x14ac:dyDescent="0.25">
      <c r="B25" s="18" t="s">
        <v>18</v>
      </c>
      <c r="C25" s="11">
        <v>8.3217592592592596E-3</v>
      </c>
      <c r="D25" s="19"/>
      <c r="E25" s="12">
        <f t="shared" si="10"/>
        <v>9.6071619454837026E-2</v>
      </c>
      <c r="F25" s="11">
        <v>3.5185185185185202E-3</v>
      </c>
      <c r="G25" s="19"/>
      <c r="H25" s="12">
        <f t="shared" si="11"/>
        <v>9.6846129340554268E-2</v>
      </c>
      <c r="I25" s="11">
        <v>6.9212962962963004E-3</v>
      </c>
      <c r="J25" s="19"/>
      <c r="K25" s="12">
        <f t="shared" si="12"/>
        <v>0.12107714112168462</v>
      </c>
      <c r="L25" s="13">
        <f t="shared" si="13"/>
        <v>1.876157407407408E-2</v>
      </c>
      <c r="M25" s="19"/>
      <c r="N25" s="14">
        <f t="shared" si="14"/>
        <v>0.10416398920447247</v>
      </c>
    </row>
    <row r="26" spans="2:14" x14ac:dyDescent="0.25">
      <c r="B26" s="18" t="s">
        <v>19</v>
      </c>
      <c r="C26" s="11">
        <v>2.6817129629629601E-2</v>
      </c>
      <c r="D26" s="19"/>
      <c r="E26" s="12">
        <f t="shared" si="10"/>
        <v>0.30959380010689452</v>
      </c>
      <c r="F26" s="11">
        <v>1.40740740740741E-2</v>
      </c>
      <c r="G26" s="19"/>
      <c r="H26" s="12">
        <f t="shared" si="11"/>
        <v>0.38738451736221757</v>
      </c>
      <c r="I26" s="11">
        <v>1.5671296296296301E-2</v>
      </c>
      <c r="J26" s="19"/>
      <c r="K26" s="12">
        <f t="shared" si="12"/>
        <v>0.27414456367685774</v>
      </c>
      <c r="L26" s="13">
        <f t="shared" si="13"/>
        <v>5.6562500000000002E-2</v>
      </c>
      <c r="M26" s="19"/>
      <c r="N26" s="14">
        <f t="shared" si="14"/>
        <v>0.31403418583729598</v>
      </c>
    </row>
    <row r="27" spans="2:14" ht="15.75" thickBot="1" x14ac:dyDescent="0.3">
      <c r="B27" s="23" t="s">
        <v>20</v>
      </c>
      <c r="C27" s="20">
        <v>4.0393518518518504E-3</v>
      </c>
      <c r="D27" s="24"/>
      <c r="E27" s="21">
        <f t="shared" si="10"/>
        <v>4.6632816675574562E-2</v>
      </c>
      <c r="F27" s="20">
        <v>2.1527777777777799E-3</v>
      </c>
      <c r="G27" s="24"/>
      <c r="H27" s="21">
        <f t="shared" si="11"/>
        <v>5.9254539662312838E-2</v>
      </c>
      <c r="I27" s="20">
        <v>3.9583333333333302E-3</v>
      </c>
      <c r="J27" s="24"/>
      <c r="K27" s="21">
        <f t="shared" si="12"/>
        <v>6.924478639400683E-2</v>
      </c>
      <c r="L27" s="13">
        <f t="shared" si="13"/>
        <v>1.0150462962962962E-2</v>
      </c>
      <c r="M27" s="24"/>
      <c r="N27" s="22">
        <f t="shared" si="14"/>
        <v>5.6355224264233381E-2</v>
      </c>
    </row>
    <row r="28" spans="2:14" ht="16.5" thickTop="1" thickBot="1" x14ac:dyDescent="0.3">
      <c r="B28" s="31" t="s">
        <v>3</v>
      </c>
      <c r="C28" s="32">
        <f>SUM(C22:C27)</f>
        <v>5.0254629629629601E-2</v>
      </c>
      <c r="D28" s="33"/>
      <c r="E28" s="33">
        <f>IFERROR(SUM(E22:E27),0)</f>
        <v>0.58017103153393901</v>
      </c>
      <c r="F28" s="32">
        <f>SUM(F22:F27)</f>
        <v>2.4479166666666701E-2</v>
      </c>
      <c r="G28" s="33"/>
      <c r="H28" s="33">
        <f>IFERROR(SUM(H22:H27),0)</f>
        <v>0.67378145906339626</v>
      </c>
      <c r="I28" s="32">
        <f>SUM(I22:I27)</f>
        <v>3.3541666666666678E-2</v>
      </c>
      <c r="J28" s="33"/>
      <c r="K28" s="33">
        <f>IFERROR(SUM(K22:K27),0)</f>
        <v>0.58675845312816377</v>
      </c>
      <c r="L28" s="32">
        <f>SUM(L22:L27)</f>
        <v>0.10827546296296298</v>
      </c>
      <c r="M28" s="33"/>
      <c r="N28" s="34">
        <f>IFERROR(SUM(N22:N27),0)</f>
        <v>0.60114381184937671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8.6620370370370334E-2</v>
      </c>
      <c r="D30" s="35"/>
      <c r="E30" s="36">
        <f>IFERROR(SUM(E19,E28),0)</f>
        <v>1</v>
      </c>
      <c r="F30" s="32">
        <f>SUM(F19,F28)</f>
        <v>3.6331018518518554E-2</v>
      </c>
      <c r="G30" s="35"/>
      <c r="H30" s="36">
        <f>IFERROR(SUM(H19,H28),0)</f>
        <v>1</v>
      </c>
      <c r="I30" s="32">
        <f>SUM(I19,I28)</f>
        <v>5.7164351851851855E-2</v>
      </c>
      <c r="J30" s="35"/>
      <c r="K30" s="36">
        <f>IFERROR(SUM(K19,K28),0)</f>
        <v>1</v>
      </c>
      <c r="L30" s="37">
        <f>SUM(L19,L28)</f>
        <v>0.18011574074074074</v>
      </c>
      <c r="M30" s="35"/>
      <c r="N30" s="38">
        <f>IFERROR(SUM(N19,N28),0)</f>
        <v>1</v>
      </c>
    </row>
    <row r="31" spans="2:14" ht="66" customHeight="1" thickTop="1" thickBot="1" x14ac:dyDescent="0.3">
      <c r="B31" s="141" t="s">
        <v>125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4" t="s">
        <v>36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5" customFormat="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8.5648148148148205E-4</v>
      </c>
      <c r="D7" s="12">
        <f t="shared" ref="D7:D18" si="0">IFERROR(C7/C$19,0)</f>
        <v>0.10068027210884367</v>
      </c>
      <c r="E7" s="12">
        <f t="shared" ref="E7:E18" si="1">IFERROR(C7/C$30,0)</f>
        <v>2.6381461675579334E-2</v>
      </c>
      <c r="F7" s="11">
        <v>6.4814814814814802E-4</v>
      </c>
      <c r="G7" s="12">
        <f t="shared" ref="G7:G18" si="2">IFERROR(F7/F$19,0)</f>
        <v>0.12043010752688146</v>
      </c>
      <c r="H7" s="12">
        <f t="shared" ref="H7:H18" si="3">IFERROR(F7/F$30,0)</f>
        <v>6.3276836158192018E-2</v>
      </c>
      <c r="I7" s="11">
        <v>1.5046296296296301E-3</v>
      </c>
      <c r="J7" s="12">
        <f t="shared" ref="J7:J18" si="4">IFERROR(I7/I$19,0)</f>
        <v>0.10833333333333325</v>
      </c>
      <c r="K7" s="14">
        <f t="shared" ref="K7:K18" si="5">IFERROR(I7/I$30,0)</f>
        <v>3.5230352303523033E-2</v>
      </c>
    </row>
    <row r="8" spans="2:11" s="5" customFormat="1" x14ac:dyDescent="0.25">
      <c r="B8" s="134" t="s">
        <v>111</v>
      </c>
      <c r="C8" s="11">
        <v>1.7361111111111101E-4</v>
      </c>
      <c r="D8" s="12">
        <f t="shared" si="0"/>
        <v>2.0408163265306124E-2</v>
      </c>
      <c r="E8" s="12">
        <f t="shared" si="1"/>
        <v>5.3475935828876959E-3</v>
      </c>
      <c r="F8" s="11">
        <v>1.49305555555556E-3</v>
      </c>
      <c r="G8" s="12">
        <f t="shared" si="2"/>
        <v>0.27741935483870994</v>
      </c>
      <c r="H8" s="12">
        <f t="shared" si="3"/>
        <v>0.14576271186440706</v>
      </c>
      <c r="I8" s="11">
        <v>1.66666666666667E-3</v>
      </c>
      <c r="J8" s="12">
        <f t="shared" si="4"/>
        <v>0.12000000000000012</v>
      </c>
      <c r="K8" s="14">
        <f t="shared" si="5"/>
        <v>3.9024390243902501E-2</v>
      </c>
    </row>
    <row r="9" spans="2:11" s="5" customFormat="1" x14ac:dyDescent="0.25">
      <c r="B9" s="10" t="s">
        <v>48</v>
      </c>
      <c r="C9" s="11">
        <v>5.3819444444444401E-3</v>
      </c>
      <c r="D9" s="12">
        <f t="shared" si="0"/>
        <v>0.63265306122448972</v>
      </c>
      <c r="E9" s="12">
        <f t="shared" si="1"/>
        <v>0.16577540106951855</v>
      </c>
      <c r="F9" s="11">
        <v>7.4074074074074103E-4</v>
      </c>
      <c r="G9" s="12">
        <f t="shared" si="2"/>
        <v>0.13763440860215032</v>
      </c>
      <c r="H9" s="12">
        <f t="shared" si="3"/>
        <v>7.2316384180790921E-2</v>
      </c>
      <c r="I9" s="11">
        <v>6.1226851851851902E-3</v>
      </c>
      <c r="J9" s="12">
        <f t="shared" si="4"/>
        <v>0.44083333333333324</v>
      </c>
      <c r="K9" s="14">
        <f t="shared" si="5"/>
        <v>0.14336043360433612</v>
      </c>
    </row>
    <row r="10" spans="2:11" s="5" customFormat="1" x14ac:dyDescent="0.25">
      <c r="B10" s="10" t="s">
        <v>11</v>
      </c>
      <c r="C10" s="11">
        <v>9.9537037037036999E-4</v>
      </c>
      <c r="D10" s="12">
        <f t="shared" si="0"/>
        <v>0.11700680272108847</v>
      </c>
      <c r="E10" s="12">
        <f t="shared" si="1"/>
        <v>3.0659536541889462E-2</v>
      </c>
      <c r="F10" s="11">
        <v>5.90277777777778E-4</v>
      </c>
      <c r="G10" s="12">
        <f t="shared" si="2"/>
        <v>0.10967741935483855</v>
      </c>
      <c r="H10" s="12">
        <f t="shared" si="3"/>
        <v>5.7627118644067762E-2</v>
      </c>
      <c r="I10" s="11">
        <v>1.58564814814815E-3</v>
      </c>
      <c r="J10" s="12">
        <f t="shared" si="4"/>
        <v>0.11416666666666668</v>
      </c>
      <c r="K10" s="14">
        <f t="shared" si="5"/>
        <v>3.7127371273712767E-2</v>
      </c>
    </row>
    <row r="11" spans="2:11" s="5" customFormat="1" x14ac:dyDescent="0.25">
      <c r="B11" s="10" t="s">
        <v>12</v>
      </c>
      <c r="C11" s="11">
        <v>4.6296296296296301E-5</v>
      </c>
      <c r="D11" s="12">
        <f t="shared" si="0"/>
        <v>5.4421768707483033E-3</v>
      </c>
      <c r="E11" s="12">
        <f t="shared" si="1"/>
        <v>1.4260249554367199E-3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3.3333333333333301E-3</v>
      </c>
      <c r="K11" s="14">
        <f t="shared" si="5"/>
        <v>1.0840108401084009E-3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5.20833333333333E-4</v>
      </c>
      <c r="G15" s="12">
        <f t="shared" si="2"/>
        <v>9.6774193548386844E-2</v>
      </c>
      <c r="H15" s="12">
        <f t="shared" si="3"/>
        <v>5.0847457627118557E-2</v>
      </c>
      <c r="I15" s="11">
        <v>5.20833333333333E-4</v>
      </c>
      <c r="J15" s="12">
        <f t="shared" si="4"/>
        <v>3.7499999999999936E-2</v>
      </c>
      <c r="K15" s="14">
        <f t="shared" si="5"/>
        <v>1.21951219512195E-2</v>
      </c>
    </row>
    <row r="16" spans="2:11" s="5" customFormat="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2.6620370370370399E-4</v>
      </c>
      <c r="G16" s="12">
        <f t="shared" si="2"/>
        <v>4.9462365591397807E-2</v>
      </c>
      <c r="H16" s="12">
        <f t="shared" si="3"/>
        <v>2.5988700564971753E-2</v>
      </c>
      <c r="I16" s="11">
        <v>2.6620370370370399E-4</v>
      </c>
      <c r="J16" s="12">
        <f t="shared" si="4"/>
        <v>1.9166666666666665E-2</v>
      </c>
      <c r="K16" s="14">
        <f t="shared" si="5"/>
        <v>6.233062330623311E-3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1.05324074074074E-3</v>
      </c>
      <c r="D18" s="12">
        <f t="shared" si="0"/>
        <v>0.12380952380952381</v>
      </c>
      <c r="E18" s="12">
        <f t="shared" si="1"/>
        <v>3.2442067736185354E-2</v>
      </c>
      <c r="F18" s="11">
        <v>1.1226851851851901E-3</v>
      </c>
      <c r="G18" s="12">
        <f t="shared" si="2"/>
        <v>0.20860215053763492</v>
      </c>
      <c r="H18" s="12">
        <f t="shared" si="3"/>
        <v>0.10960451977401167</v>
      </c>
      <c r="I18" s="11">
        <v>2.1759259259259301E-3</v>
      </c>
      <c r="J18" s="12">
        <f t="shared" si="4"/>
        <v>0.15666666666666679</v>
      </c>
      <c r="K18" s="14">
        <f t="shared" si="5"/>
        <v>5.0948509485094932E-2</v>
      </c>
    </row>
    <row r="19" spans="2:11" s="5" customFormat="1" ht="16.5" thickTop="1" thickBot="1" x14ac:dyDescent="0.3">
      <c r="B19" s="31" t="s">
        <v>3</v>
      </c>
      <c r="C19" s="32">
        <f>SUM(C7:C18)</f>
        <v>8.5069444444444385E-3</v>
      </c>
      <c r="D19" s="33">
        <f>IFERROR(SUM(D7:D18),0)</f>
        <v>1</v>
      </c>
      <c r="E19" s="33">
        <f>IFERROR(SUM(E7:E18),0)</f>
        <v>0.26203208556149715</v>
      </c>
      <c r="F19" s="32">
        <f>SUM(F7:F18)</f>
        <v>5.3819444444444548E-3</v>
      </c>
      <c r="G19" s="33">
        <f>IFERROR(SUM(G7:G18),0)</f>
        <v>0.99999999999999978</v>
      </c>
      <c r="H19" s="33">
        <f>IFERROR(SUM(H7:H18),0)</f>
        <v>0.52542372881355981</v>
      </c>
      <c r="I19" s="32">
        <f>SUM(I7:I18)</f>
        <v>1.3888888888888904E-2</v>
      </c>
      <c r="J19" s="33">
        <f>IFERROR(SUM(J7:J18),0)</f>
        <v>1</v>
      </c>
      <c r="K19" s="34">
        <f>IFERROR(SUM(K7:K18),0)</f>
        <v>0.3252032520325206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1.38888888888889E-4</v>
      </c>
      <c r="D22" s="19"/>
      <c r="E22" s="12">
        <f>IFERROR(C22/C$30,0)</f>
        <v>4.2780748663101623E-3</v>
      </c>
      <c r="F22" s="11">
        <v>0</v>
      </c>
      <c r="G22" s="19"/>
      <c r="H22" s="12">
        <f>IFERROR(F22/F$30,0)</f>
        <v>0</v>
      </c>
      <c r="I22" s="11">
        <v>1.38888888888889E-4</v>
      </c>
      <c r="J22" s="19"/>
      <c r="K22" s="14">
        <f>IFERROR(I22/I$30,0)</f>
        <v>3.2520325203252046E-3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1.1574074074074099E-3</v>
      </c>
      <c r="D25" s="19"/>
      <c r="E25" s="12">
        <f t="shared" si="6"/>
        <v>3.5650623885918074E-2</v>
      </c>
      <c r="F25" s="11">
        <v>4.2824074074074102E-4</v>
      </c>
      <c r="G25" s="19"/>
      <c r="H25" s="12">
        <f t="shared" si="7"/>
        <v>4.1807909604519758E-2</v>
      </c>
      <c r="I25" s="11">
        <v>1.58564814814815E-3</v>
      </c>
      <c r="J25" s="19"/>
      <c r="K25" s="14">
        <f t="shared" si="8"/>
        <v>3.7127371273712767E-2</v>
      </c>
    </row>
    <row r="26" spans="2:11" s="5" customFormat="1" x14ac:dyDescent="0.25">
      <c r="B26" s="18" t="s">
        <v>19</v>
      </c>
      <c r="C26" s="11">
        <v>2.2280092592592601E-2</v>
      </c>
      <c r="D26" s="19"/>
      <c r="E26" s="12">
        <f t="shared" si="6"/>
        <v>0.68627450980392168</v>
      </c>
      <c r="F26" s="11">
        <v>3.3449074074074102E-3</v>
      </c>
      <c r="G26" s="19"/>
      <c r="H26" s="12">
        <f t="shared" si="7"/>
        <v>0.3265536723163841</v>
      </c>
      <c r="I26" s="11">
        <v>2.5624999999999998E-2</v>
      </c>
      <c r="J26" s="19"/>
      <c r="K26" s="14">
        <f t="shared" si="8"/>
        <v>0.59999999999999976</v>
      </c>
    </row>
    <row r="27" spans="2:11" s="5" customFormat="1" ht="15.75" thickBot="1" x14ac:dyDescent="0.3">
      <c r="B27" s="23" t="s">
        <v>20</v>
      </c>
      <c r="C27" s="20">
        <v>3.8194444444444398E-4</v>
      </c>
      <c r="D27" s="24"/>
      <c r="E27" s="21">
        <f t="shared" si="6"/>
        <v>1.1764705882352924E-2</v>
      </c>
      <c r="F27" s="20">
        <v>1.0879629629629601E-3</v>
      </c>
      <c r="G27" s="24"/>
      <c r="H27" s="21">
        <f t="shared" si="7"/>
        <v>0.10621468926553633</v>
      </c>
      <c r="I27" s="20">
        <v>1.46990740740741E-3</v>
      </c>
      <c r="J27" s="24"/>
      <c r="K27" s="22">
        <f t="shared" si="8"/>
        <v>3.4417344173441784E-2</v>
      </c>
    </row>
    <row r="28" spans="2:11" s="5" customFormat="1" ht="16.5" thickTop="1" thickBot="1" x14ac:dyDescent="0.3">
      <c r="B28" s="31" t="s">
        <v>3</v>
      </c>
      <c r="C28" s="32">
        <f>SUM(C22:C27)</f>
        <v>2.3958333333333345E-2</v>
      </c>
      <c r="D28" s="33"/>
      <c r="E28" s="33">
        <f>IFERROR(SUM(E22:E27),0)</f>
        <v>0.73796791443850285</v>
      </c>
      <c r="F28" s="32">
        <f>SUM(F22:F27)</f>
        <v>4.8611111111111112E-3</v>
      </c>
      <c r="G28" s="33"/>
      <c r="H28" s="33">
        <f>IFERROR(SUM(H22:H27),0)</f>
        <v>0.47457627118644019</v>
      </c>
      <c r="I28" s="32">
        <f>SUM(I22:I27)</f>
        <v>2.8819444444444446E-2</v>
      </c>
      <c r="J28" s="33"/>
      <c r="K28" s="34">
        <f>IFERROR(SUM(K22:K27),0)</f>
        <v>0.67479674796747946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3.2465277777777787E-2</v>
      </c>
      <c r="D30" s="35"/>
      <c r="E30" s="36">
        <f>IFERROR(SUM(E19,E28),0)</f>
        <v>1</v>
      </c>
      <c r="F30" s="32">
        <f>SUM(F19,F28)</f>
        <v>1.0243055555555566E-2</v>
      </c>
      <c r="G30" s="35"/>
      <c r="H30" s="36">
        <f>IFERROR(SUM(H19,H28),0)</f>
        <v>1</v>
      </c>
      <c r="I30" s="32">
        <f>SUM(I19,I28)</f>
        <v>4.2708333333333348E-2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4" t="s">
        <v>29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2:14" x14ac:dyDescent="0.25">
      <c r="B5" s="39"/>
      <c r="C5" s="150" t="s">
        <v>0</v>
      </c>
      <c r="D5" s="150"/>
      <c r="E5" s="150"/>
      <c r="F5" s="150" t="s">
        <v>1</v>
      </c>
      <c r="G5" s="150"/>
      <c r="H5" s="150"/>
      <c r="I5" s="150" t="s">
        <v>2</v>
      </c>
      <c r="J5" s="150"/>
      <c r="K5" s="150"/>
      <c r="L5" s="150" t="s">
        <v>3</v>
      </c>
      <c r="M5" s="150"/>
      <c r="N5" s="151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1.8148148148148101E-2</v>
      </c>
      <c r="D7" s="12">
        <f t="shared" ref="D7:D18" si="0">IFERROR(C7/C$19,0)</f>
        <v>0.21163449858280423</v>
      </c>
      <c r="E7" s="12">
        <f t="shared" ref="E7:E18" si="1">IFERROR(C7/C$30,0)</f>
        <v>8.4423625693210394E-2</v>
      </c>
      <c r="F7" s="11">
        <v>1.7013888888888901E-3</v>
      </c>
      <c r="G7" s="12">
        <f t="shared" ref="G7:G18" si="2">IFERROR(F7/F$19,0)</f>
        <v>9.3570973901973373E-2</v>
      </c>
      <c r="H7" s="12">
        <f t="shared" ref="H7:H18" si="3">IFERROR(F7/F$30,0)</f>
        <v>3.1687863763742191E-2</v>
      </c>
      <c r="I7" s="11">
        <v>6.4004629629629602E-3</v>
      </c>
      <c r="J7" s="12">
        <f t="shared" ref="J7:J18" si="4">IFERROR(I7/I$19,0)</f>
        <v>0.23991323210412133</v>
      </c>
      <c r="K7" s="12">
        <f t="shared" ref="K7:K18" si="5">IFERROR(I7/I$30,0)</f>
        <v>9.3967714528462115E-2</v>
      </c>
      <c r="L7" s="13">
        <f>SUM(C7,F7,I7)</f>
        <v>2.6249999999999954E-2</v>
      </c>
      <c r="M7" s="12">
        <f t="shared" ref="M7:M18" si="6">IFERROR(L7/L$19,0)</f>
        <v>0.20097474523704006</v>
      </c>
      <c r="N7" s="14">
        <f t="shared" ref="N7:N18" si="7">IFERROR(L7/L$30,0)</f>
        <v>7.7946180018558492E-2</v>
      </c>
    </row>
    <row r="8" spans="2:14" x14ac:dyDescent="0.25">
      <c r="B8" s="134" t="s">
        <v>111</v>
      </c>
      <c r="C8" s="11">
        <v>5.3587962962962999E-3</v>
      </c>
      <c r="D8" s="12">
        <f t="shared" si="0"/>
        <v>6.2491564313672629E-2</v>
      </c>
      <c r="E8" s="12">
        <f t="shared" si="1"/>
        <v>2.4928659882625343E-2</v>
      </c>
      <c r="F8" s="11">
        <v>3.4722222222222202E-4</v>
      </c>
      <c r="G8" s="12">
        <f t="shared" si="2"/>
        <v>1.9096117122851683E-2</v>
      </c>
      <c r="H8" s="12">
        <f t="shared" si="3"/>
        <v>6.4669109721922757E-3</v>
      </c>
      <c r="I8" s="11">
        <v>1.9675925925925898E-3</v>
      </c>
      <c r="J8" s="12">
        <f t="shared" si="4"/>
        <v>7.3752711496746087E-2</v>
      </c>
      <c r="K8" s="12">
        <f t="shared" si="5"/>
        <v>2.8887000849617619E-2</v>
      </c>
      <c r="L8" s="13">
        <f t="shared" ref="L8:L18" si="8">SUM(C8,F8,I8)</f>
        <v>7.673611111111112E-3</v>
      </c>
      <c r="M8" s="12">
        <f t="shared" si="6"/>
        <v>5.8750553832521077E-2</v>
      </c>
      <c r="N8" s="14">
        <f t="shared" si="7"/>
        <v>2.2785854211774419E-2</v>
      </c>
    </row>
    <row r="9" spans="2:14" x14ac:dyDescent="0.25">
      <c r="B9" s="10" t="s">
        <v>48</v>
      </c>
      <c r="C9" s="11">
        <v>2.71527777777778E-2</v>
      </c>
      <c r="D9" s="12">
        <f t="shared" si="0"/>
        <v>0.31664192198677321</v>
      </c>
      <c r="E9" s="12">
        <f t="shared" si="1"/>
        <v>0.12631238895170424</v>
      </c>
      <c r="F9" s="11">
        <v>1.05787037037037E-2</v>
      </c>
      <c r="G9" s="12">
        <f t="shared" si="2"/>
        <v>0.5817950350095481</v>
      </c>
      <c r="H9" s="12">
        <f t="shared" si="3"/>
        <v>0.19702522095279137</v>
      </c>
      <c r="I9" s="11">
        <v>8.1250000000000003E-3</v>
      </c>
      <c r="J9" s="12">
        <f t="shared" si="4"/>
        <v>0.3045553145336225</v>
      </c>
      <c r="K9" s="12">
        <f t="shared" si="5"/>
        <v>0.11928632115547999</v>
      </c>
      <c r="L9" s="13">
        <f t="shared" si="8"/>
        <v>4.5856481481481498E-2</v>
      </c>
      <c r="M9" s="12">
        <f t="shared" si="6"/>
        <v>0.35108551174124975</v>
      </c>
      <c r="N9" s="14">
        <f t="shared" si="7"/>
        <v>0.13616524040279074</v>
      </c>
    </row>
    <row r="10" spans="2:14" x14ac:dyDescent="0.25">
      <c r="B10" s="10" t="s">
        <v>11</v>
      </c>
      <c r="C10" s="11">
        <v>1.2037037037037001E-2</v>
      </c>
      <c r="D10" s="12">
        <f t="shared" si="0"/>
        <v>0.14036982048859459</v>
      </c>
      <c r="E10" s="12">
        <f t="shared" si="1"/>
        <v>5.5995261939374215E-2</v>
      </c>
      <c r="F10" s="11">
        <v>8.9120370370370395E-4</v>
      </c>
      <c r="G10" s="12">
        <f t="shared" si="2"/>
        <v>4.9013367281986027E-2</v>
      </c>
      <c r="H10" s="12">
        <f t="shared" si="3"/>
        <v>1.6598404828626855E-2</v>
      </c>
      <c r="I10" s="11">
        <v>4.1087962962962996E-3</v>
      </c>
      <c r="J10" s="12">
        <f t="shared" si="4"/>
        <v>0.15401301518438187</v>
      </c>
      <c r="K10" s="12">
        <f t="shared" si="5"/>
        <v>6.0322854715378106E-2</v>
      </c>
      <c r="L10" s="13">
        <f t="shared" si="8"/>
        <v>1.7037037037037003E-2</v>
      </c>
      <c r="M10" s="12">
        <f t="shared" si="6"/>
        <v>0.13043863535666794</v>
      </c>
      <c r="N10" s="14">
        <f t="shared" si="7"/>
        <v>5.0589407842732845E-2</v>
      </c>
    </row>
    <row r="11" spans="2:14" x14ac:dyDescent="0.25">
      <c r="B11" s="10" t="s">
        <v>12</v>
      </c>
      <c r="C11" s="11">
        <v>4.2013888888888899E-3</v>
      </c>
      <c r="D11" s="12">
        <f t="shared" si="0"/>
        <v>4.8994466189769229E-2</v>
      </c>
      <c r="E11" s="12">
        <f t="shared" si="1"/>
        <v>1.954450008076241E-2</v>
      </c>
      <c r="F11" s="11">
        <v>3.3564814814814801E-4</v>
      </c>
      <c r="G11" s="12">
        <f t="shared" si="2"/>
        <v>1.8459579885423297E-2</v>
      </c>
      <c r="H11" s="12">
        <f t="shared" si="3"/>
        <v>6.2513472731192008E-3</v>
      </c>
      <c r="I11" s="11">
        <v>1.80555555555556E-3</v>
      </c>
      <c r="J11" s="12">
        <f t="shared" si="4"/>
        <v>6.7678958785249613E-2</v>
      </c>
      <c r="K11" s="12">
        <f t="shared" si="5"/>
        <v>2.6508071367884509E-2</v>
      </c>
      <c r="L11" s="13">
        <f t="shared" si="8"/>
        <v>6.3425925925925985E-3</v>
      </c>
      <c r="M11" s="12">
        <f t="shared" si="6"/>
        <v>4.856003544528141E-2</v>
      </c>
      <c r="N11" s="14">
        <f t="shared" si="7"/>
        <v>1.8833556724060924E-2</v>
      </c>
    </row>
    <row r="12" spans="2:14" x14ac:dyDescent="0.25">
      <c r="B12" s="10" t="s">
        <v>127</v>
      </c>
      <c r="C12" s="11">
        <v>3.0902777777777799E-3</v>
      </c>
      <c r="D12" s="12">
        <f t="shared" si="0"/>
        <v>3.6037251990822014E-2</v>
      </c>
      <c r="E12" s="12">
        <f t="shared" si="1"/>
        <v>1.4375706670974011E-2</v>
      </c>
      <c r="F12" s="11">
        <v>0</v>
      </c>
      <c r="G12" s="12">
        <f t="shared" si="2"/>
        <v>0</v>
      </c>
      <c r="H12" s="12">
        <f t="shared" si="3"/>
        <v>0</v>
      </c>
      <c r="I12" s="11">
        <v>4.9768518518518499E-4</v>
      </c>
      <c r="J12" s="12">
        <f t="shared" si="4"/>
        <v>1.8655097613882853E-2</v>
      </c>
      <c r="K12" s="12">
        <f t="shared" si="5"/>
        <v>7.3067119796091703E-3</v>
      </c>
      <c r="L12" s="13">
        <f t="shared" si="8"/>
        <v>3.5879629629629647E-3</v>
      </c>
      <c r="M12" s="12">
        <f t="shared" si="6"/>
        <v>2.747009304386356E-2</v>
      </c>
      <c r="N12" s="14">
        <f t="shared" si="7"/>
        <v>1.0654019314705991E-2</v>
      </c>
    </row>
    <row r="13" spans="2:14" x14ac:dyDescent="0.25">
      <c r="B13" s="10" t="s">
        <v>116</v>
      </c>
      <c r="C13" s="11">
        <v>7.8703703703703705E-4</v>
      </c>
      <c r="D13" s="12">
        <f t="shared" si="0"/>
        <v>9.1780267242542891E-3</v>
      </c>
      <c r="E13" s="12">
        <f t="shared" si="1"/>
        <v>3.6612286652667868E-3</v>
      </c>
      <c r="F13" s="11">
        <v>0</v>
      </c>
      <c r="G13" s="12">
        <f t="shared" si="2"/>
        <v>0</v>
      </c>
      <c r="H13" s="12">
        <f t="shared" si="3"/>
        <v>0</v>
      </c>
      <c r="I13" s="11">
        <v>2.7777777777777799E-4</v>
      </c>
      <c r="J13" s="12">
        <f t="shared" si="4"/>
        <v>1.0412147505423E-2</v>
      </c>
      <c r="K13" s="12">
        <f t="shared" si="5"/>
        <v>4.0781648258283792E-3</v>
      </c>
      <c r="L13" s="13">
        <f t="shared" si="8"/>
        <v>1.0648148148148151E-3</v>
      </c>
      <c r="M13" s="12">
        <f t="shared" si="6"/>
        <v>8.1524147097917655E-3</v>
      </c>
      <c r="N13" s="14">
        <f t="shared" si="7"/>
        <v>3.1618379901708097E-3</v>
      </c>
    </row>
    <row r="14" spans="2:14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25">
      <c r="B16" s="10" t="s">
        <v>140</v>
      </c>
      <c r="C16" s="11">
        <v>5.78703703703704E-5</v>
      </c>
      <c r="D16" s="12">
        <f t="shared" si="0"/>
        <v>6.7485490619516861E-4</v>
      </c>
      <c r="E16" s="12">
        <f t="shared" si="1"/>
        <v>2.6920799009314624E-4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5.78703703703704E-5</v>
      </c>
      <c r="M16" s="12">
        <f t="shared" si="6"/>
        <v>4.4306601683650906E-4</v>
      </c>
      <c r="N16" s="14">
        <f t="shared" si="7"/>
        <v>1.7183902120493534E-4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1.49189814814815E-2</v>
      </c>
      <c r="D18" s="12">
        <f t="shared" si="0"/>
        <v>0.17397759481711461</v>
      </c>
      <c r="E18" s="12">
        <f t="shared" si="1"/>
        <v>6.9401819846013152E-2</v>
      </c>
      <c r="F18" s="11">
        <v>4.3287037037037001E-3</v>
      </c>
      <c r="G18" s="12">
        <f t="shared" si="2"/>
        <v>0.23806492679821759</v>
      </c>
      <c r="H18" s="12">
        <f t="shared" si="3"/>
        <v>8.0620823453330354E-2</v>
      </c>
      <c r="I18" s="11">
        <v>3.49537037037037E-3</v>
      </c>
      <c r="J18" s="12">
        <f t="shared" si="4"/>
        <v>0.13101952277657264</v>
      </c>
      <c r="K18" s="12">
        <f t="shared" si="5"/>
        <v>5.1316907391673723E-2</v>
      </c>
      <c r="L18" s="13">
        <f t="shared" si="8"/>
        <v>2.2743055555555572E-2</v>
      </c>
      <c r="M18" s="12">
        <f t="shared" si="6"/>
        <v>0.1741249446167481</v>
      </c>
      <c r="N18" s="14">
        <f t="shared" si="7"/>
        <v>6.7532735333539609E-2</v>
      </c>
    </row>
    <row r="19" spans="2:14" ht="16.5" thickTop="1" thickBot="1" x14ac:dyDescent="0.3">
      <c r="B19" s="31" t="s">
        <v>3</v>
      </c>
      <c r="C19" s="32">
        <f>SUM(C7:C18)</f>
        <v>8.5752314814814781E-2</v>
      </c>
      <c r="D19" s="33">
        <f>IFERROR(SUM(D7:D18),0)</f>
        <v>0.99999999999999989</v>
      </c>
      <c r="E19" s="33">
        <f>IFERROR(SUM(E7:E18),0)</f>
        <v>0.39891239972002368</v>
      </c>
      <c r="F19" s="32">
        <f>SUM(F7:F18)</f>
        <v>1.8182870370370363E-2</v>
      </c>
      <c r="G19" s="33">
        <f>IFERROR(SUM(G7:G18),0)</f>
        <v>1.0000000000000002</v>
      </c>
      <c r="H19" s="33">
        <f>IFERROR(SUM(H7:H18),0)</f>
        <v>0.33865057124380227</v>
      </c>
      <c r="I19" s="32">
        <f>SUM(I7:I18)</f>
        <v>2.6678240740740745E-2</v>
      </c>
      <c r="J19" s="33">
        <f>IFERROR(SUM(J7:J18),0)</f>
        <v>1</v>
      </c>
      <c r="K19" s="33">
        <f>IFERROR(SUM(K7:K18),0)</f>
        <v>0.39167374681393369</v>
      </c>
      <c r="L19" s="32">
        <f>SUM(L7:L18)</f>
        <v>0.13061342592592587</v>
      </c>
      <c r="M19" s="33">
        <f>IFERROR(SUM(M7:M18),0)</f>
        <v>1.0000000000000002</v>
      </c>
      <c r="N19" s="34">
        <f>IFERROR(SUM(N7:N18),0)</f>
        <v>0.38784067085953883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2.8298611111111101E-2</v>
      </c>
      <c r="D22" s="19"/>
      <c r="E22" s="12">
        <f>IFERROR(C22/C$30,0)</f>
        <v>0.13164270715554838</v>
      </c>
      <c r="F22" s="11">
        <v>7.2106481481481501E-3</v>
      </c>
      <c r="G22" s="19"/>
      <c r="H22" s="12">
        <f>IFERROR(F22/F$30,0)</f>
        <v>0.13429618452252637</v>
      </c>
      <c r="I22" s="11">
        <v>9.2245370370370398E-3</v>
      </c>
      <c r="J22" s="19"/>
      <c r="K22" s="12">
        <f>IFERROR(I22/I$30,0)</f>
        <v>0.13542905692438401</v>
      </c>
      <c r="L22" s="13">
        <f>SUM(C22,F22,I22)</f>
        <v>4.4733796296296292E-2</v>
      </c>
      <c r="M22" s="19"/>
      <c r="N22" s="14">
        <f>IFERROR(L22/L$30,0)</f>
        <v>0.13283156339141494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 x14ac:dyDescent="0.25">
      <c r="B24" s="18" t="s">
        <v>17</v>
      </c>
      <c r="C24" s="11">
        <v>1.72453703703704E-3</v>
      </c>
      <c r="D24" s="19"/>
      <c r="E24" s="12">
        <f t="shared" si="9"/>
        <v>8.022398104775768E-3</v>
      </c>
      <c r="F24" s="11">
        <v>2.19907407407407E-4</v>
      </c>
      <c r="G24" s="19"/>
      <c r="H24" s="12">
        <f t="shared" si="10"/>
        <v>4.0957102823884362E-3</v>
      </c>
      <c r="I24" s="11">
        <v>4.3981481481481503E-4</v>
      </c>
      <c r="J24" s="19"/>
      <c r="K24" s="12">
        <f t="shared" si="11"/>
        <v>6.4570943075615977E-3</v>
      </c>
      <c r="L24" s="13">
        <f t="shared" si="12"/>
        <v>2.3842592592592622E-3</v>
      </c>
      <c r="M24" s="19"/>
      <c r="N24" s="14">
        <f t="shared" si="13"/>
        <v>7.0797676736433415E-3</v>
      </c>
    </row>
    <row r="25" spans="2:14" x14ac:dyDescent="0.25">
      <c r="B25" s="18" t="s">
        <v>18</v>
      </c>
      <c r="C25" s="11">
        <v>2.46412037037037E-2</v>
      </c>
      <c r="D25" s="19"/>
      <c r="E25" s="12">
        <f t="shared" si="9"/>
        <v>0.11462876218166158</v>
      </c>
      <c r="F25" s="11">
        <v>5.0925925925925904E-3</v>
      </c>
      <c r="G25" s="19"/>
      <c r="H25" s="12">
        <f t="shared" si="10"/>
        <v>9.4848027592153383E-2</v>
      </c>
      <c r="I25" s="11">
        <v>8.6111111111111093E-3</v>
      </c>
      <c r="J25" s="19"/>
      <c r="K25" s="12">
        <f t="shared" si="11"/>
        <v>0.12642310960067962</v>
      </c>
      <c r="L25" s="13">
        <f t="shared" si="12"/>
        <v>3.8344907407407397E-2</v>
      </c>
      <c r="M25" s="19"/>
      <c r="N25" s="14">
        <f t="shared" si="13"/>
        <v>0.11386053545039007</v>
      </c>
    </row>
    <row r="26" spans="2:14" x14ac:dyDescent="0.25">
      <c r="B26" s="18" t="s">
        <v>19</v>
      </c>
      <c r="C26" s="11">
        <v>7.0659722222222193E-2</v>
      </c>
      <c r="D26" s="19"/>
      <c r="E26" s="12">
        <f t="shared" si="9"/>
        <v>0.32870295590373122</v>
      </c>
      <c r="F26" s="11">
        <v>2.1400462962963E-2</v>
      </c>
      <c r="G26" s="19"/>
      <c r="H26" s="12">
        <f t="shared" si="10"/>
        <v>0.39857727958611816</v>
      </c>
      <c r="I26" s="11">
        <v>2.0185185185185198E-2</v>
      </c>
      <c r="J26" s="19"/>
      <c r="K26" s="12">
        <f t="shared" si="11"/>
        <v>0.2963466440101955</v>
      </c>
      <c r="L26" s="13">
        <f t="shared" si="12"/>
        <v>0.11224537037037038</v>
      </c>
      <c r="M26" s="19"/>
      <c r="N26" s="14">
        <f t="shared" si="13"/>
        <v>0.33329896552909249</v>
      </c>
    </row>
    <row r="27" spans="2:14" ht="15.75" thickBot="1" x14ac:dyDescent="0.3">
      <c r="B27" s="23" t="s">
        <v>20</v>
      </c>
      <c r="C27" s="20">
        <v>3.8888888888888901E-3</v>
      </c>
      <c r="D27" s="24"/>
      <c r="E27" s="21">
        <f t="shared" si="9"/>
        <v>1.8090776934259423E-2</v>
      </c>
      <c r="F27" s="20">
        <v>1.58564814814815E-3</v>
      </c>
      <c r="G27" s="24"/>
      <c r="H27" s="21">
        <f t="shared" si="10"/>
        <v>2.9532226773011445E-2</v>
      </c>
      <c r="I27" s="20">
        <v>2.9745370370370399E-3</v>
      </c>
      <c r="J27" s="24"/>
      <c r="K27" s="21">
        <f t="shared" si="11"/>
        <v>4.3670348343245562E-2</v>
      </c>
      <c r="L27" s="13">
        <f t="shared" si="12"/>
        <v>8.4490740740740793E-3</v>
      </c>
      <c r="M27" s="24"/>
      <c r="N27" s="22">
        <f t="shared" si="13"/>
        <v>2.5088497095920564E-2</v>
      </c>
    </row>
    <row r="28" spans="2:14" ht="16.5" thickTop="1" thickBot="1" x14ac:dyDescent="0.3">
      <c r="B28" s="31" t="s">
        <v>3</v>
      </c>
      <c r="C28" s="32">
        <f>SUM(C22:C27)</f>
        <v>0.12921296296296292</v>
      </c>
      <c r="D28" s="33"/>
      <c r="E28" s="33">
        <f>IFERROR(SUM(E22:E27),0)</f>
        <v>0.60108760027997643</v>
      </c>
      <c r="F28" s="32">
        <f>SUM(F22:F27)</f>
        <v>3.5509259259259296E-2</v>
      </c>
      <c r="G28" s="33"/>
      <c r="H28" s="33">
        <f>IFERROR(SUM(H22:H27),0)</f>
        <v>0.66134942875619784</v>
      </c>
      <c r="I28" s="32">
        <f>SUM(I22:I27)</f>
        <v>4.14351851851852E-2</v>
      </c>
      <c r="J28" s="33"/>
      <c r="K28" s="33">
        <f>IFERROR(SUM(K22:K27),0)</f>
        <v>0.60832625318606626</v>
      </c>
      <c r="L28" s="32">
        <f>SUM(L22:L27)</f>
        <v>0.2061574074074074</v>
      </c>
      <c r="M28" s="33"/>
      <c r="N28" s="34">
        <f>IFERROR(SUM(N22:N27),0)</f>
        <v>0.61215932914046134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0.21496527777777769</v>
      </c>
      <c r="D30" s="35"/>
      <c r="E30" s="36">
        <f>IFERROR(SUM(E19,E28),0)</f>
        <v>1</v>
      </c>
      <c r="F30" s="32">
        <f>SUM(F19,F28)</f>
        <v>5.3692129629629659E-2</v>
      </c>
      <c r="G30" s="35"/>
      <c r="H30" s="36">
        <f>IFERROR(SUM(H19,H28),0)</f>
        <v>1</v>
      </c>
      <c r="I30" s="32">
        <f>SUM(I19,I28)</f>
        <v>6.8113425925925952E-2</v>
      </c>
      <c r="J30" s="35"/>
      <c r="K30" s="36">
        <f>IFERROR(SUM(K19,K28),0)</f>
        <v>1</v>
      </c>
      <c r="L30" s="37">
        <f>SUM(L19,L28)</f>
        <v>0.33677083333333324</v>
      </c>
      <c r="M30" s="35"/>
      <c r="N30" s="38">
        <f>IFERROR(SUM(N19,N28),0)</f>
        <v>1.0000000000000002</v>
      </c>
    </row>
    <row r="31" spans="2:14" ht="66" customHeight="1" thickTop="1" thickBot="1" x14ac:dyDescent="0.3">
      <c r="B31" s="141" t="s">
        <v>124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44" t="s">
        <v>49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2.4305555555555601E-4</v>
      </c>
      <c r="D7" s="12">
        <f t="shared" ref="D7:D18" si="0">IFERROR(C7/C$19,0)</f>
        <v>4.0462427745664768E-2</v>
      </c>
      <c r="E7" s="12">
        <f t="shared" ref="E7:E18" si="1">IFERROR(C7/C$30,0)</f>
        <v>1.6881028938906775E-2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2.4305555555555601E-4</v>
      </c>
      <c r="J7" s="12">
        <f t="shared" ref="J7:J18" si="4">IFERROR(I7/I$19,0)</f>
        <v>4.0462427745664768E-2</v>
      </c>
      <c r="K7" s="14">
        <f t="shared" ref="K7:K18" si="5">IFERROR(I7/I$30,0)</f>
        <v>1.673306772908369E-2</v>
      </c>
    </row>
    <row r="8" spans="2:11" x14ac:dyDescent="0.25">
      <c r="B8" s="134" t="s">
        <v>111</v>
      </c>
      <c r="C8" s="11">
        <v>1.2731481481481499E-4</v>
      </c>
      <c r="D8" s="12">
        <f t="shared" si="0"/>
        <v>2.1194605009633914E-2</v>
      </c>
      <c r="E8" s="12">
        <f t="shared" si="1"/>
        <v>8.842443729903544E-3</v>
      </c>
      <c r="F8" s="11">
        <v>0</v>
      </c>
      <c r="G8" s="12">
        <f t="shared" si="2"/>
        <v>0</v>
      </c>
      <c r="H8" s="12">
        <f t="shared" si="3"/>
        <v>0</v>
      </c>
      <c r="I8" s="11">
        <v>1.2731481481481499E-4</v>
      </c>
      <c r="J8" s="12">
        <f t="shared" si="4"/>
        <v>2.1194605009633914E-2</v>
      </c>
      <c r="K8" s="14">
        <f t="shared" si="5"/>
        <v>8.7649402390438339E-3</v>
      </c>
    </row>
    <row r="9" spans="2:11" x14ac:dyDescent="0.25">
      <c r="B9" s="10" t="s">
        <v>48</v>
      </c>
      <c r="C9" s="11">
        <v>2.1759259259259301E-3</v>
      </c>
      <c r="D9" s="12">
        <f t="shared" si="0"/>
        <v>0.36223506743737982</v>
      </c>
      <c r="E9" s="12">
        <f t="shared" si="1"/>
        <v>0.15112540192926066</v>
      </c>
      <c r="F9" s="11">
        <v>0</v>
      </c>
      <c r="G9" s="12">
        <f t="shared" si="2"/>
        <v>0</v>
      </c>
      <c r="H9" s="12">
        <f t="shared" si="3"/>
        <v>0</v>
      </c>
      <c r="I9" s="11">
        <v>2.1759259259259301E-3</v>
      </c>
      <c r="J9" s="12">
        <f t="shared" si="4"/>
        <v>0.36223506743737982</v>
      </c>
      <c r="K9" s="14">
        <f t="shared" si="5"/>
        <v>0.14980079681274924</v>
      </c>
    </row>
    <row r="10" spans="2:11" x14ac:dyDescent="0.25">
      <c r="B10" s="10" t="s">
        <v>11</v>
      </c>
      <c r="C10" s="11">
        <v>2.31481481481481E-4</v>
      </c>
      <c r="D10" s="12">
        <f t="shared" si="0"/>
        <v>3.8535645472061529E-2</v>
      </c>
      <c r="E10" s="12">
        <f t="shared" si="1"/>
        <v>1.6077170418006388E-2</v>
      </c>
      <c r="F10" s="11">
        <v>0</v>
      </c>
      <c r="G10" s="12">
        <f t="shared" si="2"/>
        <v>0</v>
      </c>
      <c r="H10" s="12">
        <f t="shared" si="3"/>
        <v>0</v>
      </c>
      <c r="I10" s="11">
        <v>2.31481481481481E-4</v>
      </c>
      <c r="J10" s="12">
        <f t="shared" si="4"/>
        <v>3.8535645472061529E-2</v>
      </c>
      <c r="K10" s="14">
        <f t="shared" si="5"/>
        <v>1.5936254980079643E-2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3.2291666666666701E-3</v>
      </c>
      <c r="D18" s="12">
        <f t="shared" si="0"/>
        <v>0.53757225433526001</v>
      </c>
      <c r="E18" s="12">
        <f t="shared" si="1"/>
        <v>0.22427652733118983</v>
      </c>
      <c r="F18" s="11">
        <v>0</v>
      </c>
      <c r="G18" s="12">
        <f t="shared" si="2"/>
        <v>0</v>
      </c>
      <c r="H18" s="12">
        <f t="shared" si="3"/>
        <v>0</v>
      </c>
      <c r="I18" s="11">
        <v>3.2291666666666701E-3</v>
      </c>
      <c r="J18" s="12">
        <f t="shared" si="4"/>
        <v>0.53757225433526001</v>
      </c>
      <c r="K18" s="14">
        <f t="shared" si="5"/>
        <v>0.22231075697211172</v>
      </c>
    </row>
    <row r="19" spans="2:14" ht="16.5" thickTop="1" thickBot="1" x14ac:dyDescent="0.3">
      <c r="B19" s="31" t="s">
        <v>3</v>
      </c>
      <c r="C19" s="32">
        <f>SUM(C7:C18)</f>
        <v>6.0069444444444519E-3</v>
      </c>
      <c r="D19" s="33">
        <f>IFERROR(SUM(D7:D18),0)</f>
        <v>1</v>
      </c>
      <c r="E19" s="33">
        <f>IFERROR(SUM(E7:E18),0)</f>
        <v>0.41720257234726721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6.0069444444444519E-3</v>
      </c>
      <c r="J19" s="33">
        <f>IFERROR(SUM(J7:J18),0)</f>
        <v>1</v>
      </c>
      <c r="K19" s="34">
        <f>IFERROR(SUM(K7:K18),0)</f>
        <v>0.41354581673306812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1.0995370370370399E-3</v>
      </c>
      <c r="D22" s="19"/>
      <c r="E22" s="12">
        <f>IFERROR(C22/C$30,0)</f>
        <v>7.63665594855307E-2</v>
      </c>
      <c r="F22" s="11">
        <v>1.2731481481481499E-4</v>
      </c>
      <c r="G22" s="19"/>
      <c r="H22" s="12">
        <f>IFERROR(F22/F$30,0)</f>
        <v>1</v>
      </c>
      <c r="I22" s="11">
        <v>1.2268518518518501E-3</v>
      </c>
      <c r="J22" s="19"/>
      <c r="K22" s="14">
        <f>IFERROR(I22/I$30,0)</f>
        <v>8.4462151394422161E-2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4" x14ac:dyDescent="0.25">
      <c r="B24" s="18" t="s">
        <v>17</v>
      </c>
      <c r="C24" s="11">
        <v>8.1018518518518503E-5</v>
      </c>
      <c r="D24" s="19"/>
      <c r="E24" s="12">
        <f t="shared" si="6"/>
        <v>5.6270096463022466E-3</v>
      </c>
      <c r="F24" s="11">
        <v>0</v>
      </c>
      <c r="G24" s="19"/>
      <c r="H24" s="12">
        <f t="shared" si="7"/>
        <v>0</v>
      </c>
      <c r="I24" s="11">
        <v>8.1018518518518503E-5</v>
      </c>
      <c r="J24" s="19"/>
      <c r="K24" s="14">
        <f t="shared" si="8"/>
        <v>5.5776892430278854E-3</v>
      </c>
    </row>
    <row r="25" spans="2:14" x14ac:dyDescent="0.25">
      <c r="B25" s="18" t="s">
        <v>18</v>
      </c>
      <c r="C25" s="11">
        <v>6.7129629629629603E-4</v>
      </c>
      <c r="D25" s="19"/>
      <c r="E25" s="12">
        <f t="shared" si="6"/>
        <v>4.6623794212218607E-2</v>
      </c>
      <c r="F25" s="11">
        <v>0</v>
      </c>
      <c r="G25" s="19"/>
      <c r="H25" s="12">
        <f t="shared" si="7"/>
        <v>0</v>
      </c>
      <c r="I25" s="11">
        <v>6.7129629629629603E-4</v>
      </c>
      <c r="J25" s="19"/>
      <c r="K25" s="14">
        <f t="shared" si="8"/>
        <v>4.6215139442231046E-2</v>
      </c>
    </row>
    <row r="26" spans="2:14" s="2" customFormat="1" x14ac:dyDescent="0.25">
      <c r="B26" s="18" t="s">
        <v>19</v>
      </c>
      <c r="C26" s="11">
        <v>6.53935185185185E-3</v>
      </c>
      <c r="D26" s="19"/>
      <c r="E26" s="12">
        <f t="shared" si="6"/>
        <v>0.4541800643086813</v>
      </c>
      <c r="F26" s="11">
        <v>0</v>
      </c>
      <c r="G26" s="19"/>
      <c r="H26" s="12">
        <f t="shared" si="7"/>
        <v>0</v>
      </c>
      <c r="I26" s="11">
        <v>6.53935185185185E-3</v>
      </c>
      <c r="J26" s="19"/>
      <c r="K26" s="14">
        <f t="shared" si="8"/>
        <v>0.45019920318725071</v>
      </c>
      <c r="L26" s="1"/>
      <c r="M26" s="1"/>
      <c r="N26" s="1"/>
    </row>
    <row r="27" spans="2:14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4" s="3" customFormat="1" ht="16.5" thickTop="1" thickBot="1" x14ac:dyDescent="0.3">
      <c r="B28" s="31" t="s">
        <v>3</v>
      </c>
      <c r="C28" s="32">
        <f>SUM(C22:C27)</f>
        <v>8.3912037037037045E-3</v>
      </c>
      <c r="D28" s="33"/>
      <c r="E28" s="33">
        <f>IFERROR(SUM(E22:E27),0)</f>
        <v>0.58279742765273279</v>
      </c>
      <c r="F28" s="32">
        <f>SUM(F22:F27)</f>
        <v>1.2731481481481499E-4</v>
      </c>
      <c r="G28" s="33"/>
      <c r="H28" s="33">
        <f>IFERROR(SUM(H22:H27),0)</f>
        <v>1</v>
      </c>
      <c r="I28" s="32">
        <f>SUM(I22:I27)</f>
        <v>8.5185185185185155E-3</v>
      </c>
      <c r="J28" s="33"/>
      <c r="K28" s="34">
        <f>IFERROR(SUM(K22:K27),0)</f>
        <v>0.58645418326693177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1.4398148148148156E-2</v>
      </c>
      <c r="D30" s="35"/>
      <c r="E30" s="36">
        <f>IFERROR(SUM(E19,E28),0)</f>
        <v>1</v>
      </c>
      <c r="F30" s="32">
        <f>SUM(F19,F28)</f>
        <v>1.2731481481481499E-4</v>
      </c>
      <c r="G30" s="35"/>
      <c r="H30" s="36">
        <f>IFERROR(SUM(H19,H28),0)</f>
        <v>1</v>
      </c>
      <c r="I30" s="32">
        <f>SUM(I19,I28)</f>
        <v>1.4525462962962967E-2</v>
      </c>
      <c r="J30" s="35"/>
      <c r="K30" s="38">
        <f>IFERROR(SUM(K19,K28),0)</f>
        <v>0.99999999999999989</v>
      </c>
    </row>
    <row r="31" spans="2:14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4" t="s">
        <v>50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5" customFormat="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1.7361111111111101E-4</v>
      </c>
      <c r="G7" s="12">
        <f t="shared" ref="G7:G18" si="2">IFERROR(F7/F$19,0)</f>
        <v>0.14851485148514851</v>
      </c>
      <c r="H7" s="12">
        <f t="shared" ref="H7:H18" si="3">IFERROR(F7/F$30,0)</f>
        <v>7.4257425742574226E-2</v>
      </c>
      <c r="I7" s="11">
        <v>1.7361111111111101E-4</v>
      </c>
      <c r="J7" s="12">
        <f t="shared" ref="J7:J18" si="4">IFERROR(I7/I$19,0)</f>
        <v>2.0718232044198898E-2</v>
      </c>
      <c r="K7" s="14">
        <f t="shared" ref="K7:K18" si="5">IFERROR(I7/I$30,0)</f>
        <v>9.652509652509654E-3</v>
      </c>
    </row>
    <row r="8" spans="2:11" s="5" customFormat="1" x14ac:dyDescent="0.25">
      <c r="B8" s="134" t="s">
        <v>111</v>
      </c>
      <c r="C8" s="11">
        <v>1.0069444444444401E-3</v>
      </c>
      <c r="D8" s="12">
        <f t="shared" si="0"/>
        <v>0.13964686998394821</v>
      </c>
      <c r="E8" s="12">
        <f t="shared" si="1"/>
        <v>6.4349112426035276E-2</v>
      </c>
      <c r="F8" s="11">
        <v>3.1250000000000001E-4</v>
      </c>
      <c r="G8" s="12">
        <f t="shared" si="2"/>
        <v>0.26732673267326745</v>
      </c>
      <c r="H8" s="12">
        <f t="shared" si="3"/>
        <v>0.13366336633663367</v>
      </c>
      <c r="I8" s="11">
        <v>1.3194444444444399E-3</v>
      </c>
      <c r="J8" s="12">
        <f t="shared" si="4"/>
        <v>0.15745856353591117</v>
      </c>
      <c r="K8" s="14">
        <f t="shared" si="5"/>
        <v>7.3359073359073157E-2</v>
      </c>
    </row>
    <row r="9" spans="2:11" s="5" customFormat="1" x14ac:dyDescent="0.25">
      <c r="B9" s="10" t="s">
        <v>48</v>
      </c>
      <c r="C9" s="11">
        <v>4.8726851851851804E-3</v>
      </c>
      <c r="D9" s="12">
        <f t="shared" si="0"/>
        <v>0.67576243980738382</v>
      </c>
      <c r="E9" s="12">
        <f t="shared" si="1"/>
        <v>0.3113905325443786</v>
      </c>
      <c r="F9" s="11">
        <v>0</v>
      </c>
      <c r="G9" s="12">
        <f t="shared" si="2"/>
        <v>0</v>
      </c>
      <c r="H9" s="12">
        <f t="shared" si="3"/>
        <v>0</v>
      </c>
      <c r="I9" s="11">
        <v>4.8726851851851804E-3</v>
      </c>
      <c r="J9" s="12">
        <f t="shared" si="4"/>
        <v>0.58149171270718214</v>
      </c>
      <c r="K9" s="14">
        <f t="shared" si="5"/>
        <v>0.27091377091377083</v>
      </c>
    </row>
    <row r="10" spans="2:11" s="5" customFormat="1" x14ac:dyDescent="0.25">
      <c r="B10" s="10" t="s">
        <v>11</v>
      </c>
      <c r="C10" s="11">
        <v>8.1018518518518503E-5</v>
      </c>
      <c r="D10" s="12">
        <f t="shared" si="0"/>
        <v>1.1235955056179787E-2</v>
      </c>
      <c r="E10" s="12">
        <f t="shared" si="1"/>
        <v>5.1775147928994113E-3</v>
      </c>
      <c r="F10" s="11">
        <v>3.8194444444444398E-4</v>
      </c>
      <c r="G10" s="12">
        <f t="shared" si="2"/>
        <v>0.32673267326732647</v>
      </c>
      <c r="H10" s="12">
        <f t="shared" si="3"/>
        <v>0.16336633663366318</v>
      </c>
      <c r="I10" s="11">
        <v>4.6296296296296298E-4</v>
      </c>
      <c r="J10" s="12">
        <f t="shared" si="4"/>
        <v>5.5248618784530426E-2</v>
      </c>
      <c r="K10" s="14">
        <f t="shared" si="5"/>
        <v>2.5740025740025759E-2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1.25E-3</v>
      </c>
      <c r="D18" s="12">
        <f t="shared" si="0"/>
        <v>0.1733547351524882</v>
      </c>
      <c r="E18" s="12">
        <f t="shared" si="1"/>
        <v>7.9881656804733789E-2</v>
      </c>
      <c r="F18" s="11">
        <v>3.00925925925926E-4</v>
      </c>
      <c r="G18" s="12">
        <f t="shared" si="2"/>
        <v>0.2574257425742576</v>
      </c>
      <c r="H18" s="12">
        <f t="shared" si="3"/>
        <v>0.12871287128712877</v>
      </c>
      <c r="I18" s="11">
        <v>1.55092592592593E-3</v>
      </c>
      <c r="J18" s="12">
        <f t="shared" si="4"/>
        <v>0.18508287292817741</v>
      </c>
      <c r="K18" s="14">
        <f t="shared" si="5"/>
        <v>8.622908622908651E-2</v>
      </c>
    </row>
    <row r="19" spans="2:11" s="5" customFormat="1" ht="16.5" thickTop="1" thickBot="1" x14ac:dyDescent="0.3">
      <c r="B19" s="31" t="s">
        <v>3</v>
      </c>
      <c r="C19" s="32">
        <f>SUM(C7:C18)</f>
        <v>7.2106481481481388E-3</v>
      </c>
      <c r="D19" s="33">
        <f>IFERROR(SUM(D7:D18),0)</f>
        <v>1</v>
      </c>
      <c r="E19" s="33">
        <f>IFERROR(SUM(E7:E18),0)</f>
        <v>0.46079881656804711</v>
      </c>
      <c r="F19" s="32">
        <f>SUM(F7:F18)</f>
        <v>1.1689814814814809E-3</v>
      </c>
      <c r="G19" s="33">
        <f>IFERROR(SUM(G7:G18),0)</f>
        <v>1</v>
      </c>
      <c r="H19" s="33">
        <f>IFERROR(SUM(H7:H18),0)</f>
        <v>0.49999999999999983</v>
      </c>
      <c r="I19" s="32">
        <f>SUM(I7:I18)</f>
        <v>8.379629629629624E-3</v>
      </c>
      <c r="J19" s="33">
        <f>IFERROR(SUM(J7:J18),0)</f>
        <v>1.0000000000000002</v>
      </c>
      <c r="K19" s="34">
        <f>IFERROR(SUM(K7:K18),0)</f>
        <v>0.46589446589446593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8.4490740740740696E-4</v>
      </c>
      <c r="D22" s="19"/>
      <c r="E22" s="12">
        <f>IFERROR(C22/C$30,0)</f>
        <v>5.3994082840236698E-2</v>
      </c>
      <c r="F22" s="11">
        <v>0</v>
      </c>
      <c r="G22" s="19"/>
      <c r="H22" s="12">
        <f>IFERROR(F22/F$30,0)</f>
        <v>0</v>
      </c>
      <c r="I22" s="11">
        <v>8.4490740740740696E-4</v>
      </c>
      <c r="J22" s="19"/>
      <c r="K22" s="14">
        <f>IFERROR(I22/I$30,0)</f>
        <v>4.6975546975546983E-2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1.0185185185185199E-3</v>
      </c>
      <c r="D25" s="19"/>
      <c r="E25" s="12">
        <f t="shared" si="6"/>
        <v>6.5088757396449842E-2</v>
      </c>
      <c r="F25" s="11">
        <v>4.0509259259259301E-4</v>
      </c>
      <c r="G25" s="19"/>
      <c r="H25" s="12">
        <f t="shared" si="7"/>
        <v>0.17326732673267348</v>
      </c>
      <c r="I25" s="11">
        <v>1.4236111111111101E-3</v>
      </c>
      <c r="J25" s="19"/>
      <c r="K25" s="14">
        <f t="shared" si="8"/>
        <v>7.9150579150579145E-2</v>
      </c>
    </row>
    <row r="26" spans="2:11" s="5" customFormat="1" x14ac:dyDescent="0.25">
      <c r="B26" s="18" t="s">
        <v>19</v>
      </c>
      <c r="C26" s="11">
        <v>6.5740740740740699E-3</v>
      </c>
      <c r="D26" s="19"/>
      <c r="E26" s="12">
        <f t="shared" si="6"/>
        <v>0.42011834319526631</v>
      </c>
      <c r="F26" s="11">
        <v>7.6388888888888904E-4</v>
      </c>
      <c r="G26" s="19"/>
      <c r="H26" s="12">
        <f t="shared" si="7"/>
        <v>0.32673267326732686</v>
      </c>
      <c r="I26" s="11">
        <v>7.3379629629629602E-3</v>
      </c>
      <c r="J26" s="19"/>
      <c r="K26" s="14">
        <f t="shared" si="8"/>
        <v>0.40797940797940813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8.4374999999999971E-3</v>
      </c>
      <c r="D28" s="33"/>
      <c r="E28" s="33">
        <f>IFERROR(SUM(E22:E27),0)</f>
        <v>0.53920118343195289</v>
      </c>
      <c r="F28" s="32">
        <f>SUM(F22:F27)</f>
        <v>1.168981481481482E-3</v>
      </c>
      <c r="G28" s="33"/>
      <c r="H28" s="33">
        <f>IFERROR(SUM(H22:H27),0)</f>
        <v>0.50000000000000033</v>
      </c>
      <c r="I28" s="32">
        <f>SUM(I22:I27)</f>
        <v>9.6064814814814763E-3</v>
      </c>
      <c r="J28" s="33"/>
      <c r="K28" s="34">
        <f>IFERROR(SUM(K22:K27),0)</f>
        <v>0.5341055341055343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1.5648148148148137E-2</v>
      </c>
      <c r="D30" s="35"/>
      <c r="E30" s="36">
        <f>IFERROR(SUM(E19,E28),0)</f>
        <v>1</v>
      </c>
      <c r="F30" s="32">
        <f>SUM(F19,F28)</f>
        <v>2.3379629629629627E-3</v>
      </c>
      <c r="G30" s="35"/>
      <c r="H30" s="36">
        <f>IFERROR(SUM(H19,H28),0)</f>
        <v>1.0000000000000002</v>
      </c>
      <c r="I30" s="32">
        <f>SUM(I19,I28)</f>
        <v>1.7986111111111099E-2</v>
      </c>
      <c r="J30" s="35"/>
      <c r="K30" s="38">
        <f>IFERROR(SUM(K19,K28),0)</f>
        <v>1.0000000000000002</v>
      </c>
    </row>
    <row r="31" spans="2:11" s="5" customFormat="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4" t="s">
        <v>52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8.1018518518518503E-5</v>
      </c>
      <c r="D7" s="12">
        <f t="shared" ref="D7:D18" si="0">IFERROR(C7/C$19,0)</f>
        <v>1.1666666666666665E-2</v>
      </c>
      <c r="E7" s="12">
        <f t="shared" ref="E7:E18" si="1">IFERROR(C7/C$30,0)</f>
        <v>5.6179775280898884E-3</v>
      </c>
      <c r="F7" s="11">
        <v>4.6296296296296298E-4</v>
      </c>
      <c r="G7" s="12">
        <f t="shared" ref="G7:G18" si="2">IFERROR(F7/F$19,0)</f>
        <v>0.22988505747126403</v>
      </c>
      <c r="H7" s="12">
        <f t="shared" ref="H7:H18" si="3">IFERROR(F7/F$30,0)</f>
        <v>0.1142857142857143</v>
      </c>
      <c r="I7" s="11">
        <v>5.4398148148148101E-4</v>
      </c>
      <c r="J7" s="12">
        <f t="shared" ref="J7:J18" si="4">IFERROR(I7/I$19,0)</f>
        <v>6.0723514211886251E-2</v>
      </c>
      <c r="K7" s="14">
        <f t="shared" ref="K7:K18" si="5">IFERROR(I7/I$30,0)</f>
        <v>2.9448621553884686E-2</v>
      </c>
    </row>
    <row r="8" spans="2:11" x14ac:dyDescent="0.25">
      <c r="B8" s="134" t="s">
        <v>111</v>
      </c>
      <c r="C8" s="11">
        <v>1.04166666666667E-4</v>
      </c>
      <c r="D8" s="12">
        <f t="shared" si="0"/>
        <v>1.5000000000000048E-2</v>
      </c>
      <c r="E8" s="12">
        <f t="shared" si="1"/>
        <v>7.2231139646870236E-3</v>
      </c>
      <c r="F8" s="11">
        <v>0</v>
      </c>
      <c r="G8" s="12">
        <f t="shared" si="2"/>
        <v>0</v>
      </c>
      <c r="H8" s="12">
        <f t="shared" si="3"/>
        <v>0</v>
      </c>
      <c r="I8" s="11">
        <v>1.04166666666667E-4</v>
      </c>
      <c r="J8" s="12">
        <f t="shared" si="4"/>
        <v>1.1627906976744222E-2</v>
      </c>
      <c r="K8" s="14">
        <f t="shared" si="5"/>
        <v>5.6390977443609202E-3</v>
      </c>
    </row>
    <row r="9" spans="2:11" x14ac:dyDescent="0.25">
      <c r="B9" s="10" t="s">
        <v>48</v>
      </c>
      <c r="C9" s="11">
        <v>4.9421296296296297E-3</v>
      </c>
      <c r="D9" s="12">
        <f t="shared" si="0"/>
        <v>0.71166666666666667</v>
      </c>
      <c r="E9" s="12">
        <f t="shared" si="1"/>
        <v>0.34269662921348326</v>
      </c>
      <c r="F9" s="11">
        <v>3.2407407407407401E-4</v>
      </c>
      <c r="G9" s="12">
        <f t="shared" si="2"/>
        <v>0.16091954022988478</v>
      </c>
      <c r="H9" s="12">
        <f t="shared" si="3"/>
        <v>7.9999999999999988E-2</v>
      </c>
      <c r="I9" s="11">
        <v>5.2662037037037E-3</v>
      </c>
      <c r="J9" s="12">
        <f t="shared" si="4"/>
        <v>0.5878552971576223</v>
      </c>
      <c r="K9" s="14">
        <f t="shared" si="5"/>
        <v>0.28508771929824539</v>
      </c>
    </row>
    <row r="10" spans="2:11" x14ac:dyDescent="0.25">
      <c r="B10" s="10" t="s">
        <v>11</v>
      </c>
      <c r="C10" s="11">
        <v>9.6064814814814797E-4</v>
      </c>
      <c r="D10" s="12">
        <f t="shared" si="0"/>
        <v>0.13833333333333331</v>
      </c>
      <c r="E10" s="12">
        <f t="shared" si="1"/>
        <v>6.66131621187801E-2</v>
      </c>
      <c r="F10" s="11">
        <v>1.0995370370370399E-3</v>
      </c>
      <c r="G10" s="12">
        <f t="shared" si="2"/>
        <v>0.54597701149425348</v>
      </c>
      <c r="H10" s="12">
        <f t="shared" si="3"/>
        <v>0.27142857142857213</v>
      </c>
      <c r="I10" s="11">
        <v>2.0601851851851901E-3</v>
      </c>
      <c r="J10" s="12">
        <f t="shared" si="4"/>
        <v>0.22997416020671888</v>
      </c>
      <c r="K10" s="14">
        <f t="shared" si="5"/>
        <v>0.1115288220551381</v>
      </c>
    </row>
    <row r="11" spans="2:11" x14ac:dyDescent="0.25">
      <c r="B11" s="10" t="s">
        <v>12</v>
      </c>
      <c r="C11" s="11">
        <v>2.31481481481481E-4</v>
      </c>
      <c r="D11" s="12">
        <f t="shared" si="0"/>
        <v>3.3333333333333263E-2</v>
      </c>
      <c r="E11" s="12">
        <f t="shared" si="1"/>
        <v>1.6051364365971078E-2</v>
      </c>
      <c r="F11" s="11">
        <v>1.2731481481481499E-4</v>
      </c>
      <c r="G11" s="12">
        <f t="shared" si="2"/>
        <v>6.3218390804597693E-2</v>
      </c>
      <c r="H11" s="12">
        <f t="shared" si="3"/>
        <v>3.1428571428571472E-2</v>
      </c>
      <c r="I11" s="11">
        <v>3.5879629629629602E-4</v>
      </c>
      <c r="J11" s="12">
        <f t="shared" si="4"/>
        <v>4.0051679586563277E-2</v>
      </c>
      <c r="K11" s="14">
        <f t="shared" si="5"/>
        <v>1.9423558897243093E-2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6.2500000000000001E-4</v>
      </c>
      <c r="D18" s="12">
        <f t="shared" si="0"/>
        <v>9.0000000000000011E-2</v>
      </c>
      <c r="E18" s="12">
        <f t="shared" si="1"/>
        <v>4.3338683788122008E-2</v>
      </c>
      <c r="F18" s="11">
        <v>0</v>
      </c>
      <c r="G18" s="12">
        <f t="shared" si="2"/>
        <v>0</v>
      </c>
      <c r="H18" s="12">
        <f t="shared" si="3"/>
        <v>0</v>
      </c>
      <c r="I18" s="11">
        <v>6.2500000000000001E-4</v>
      </c>
      <c r="J18" s="12">
        <f t="shared" si="4"/>
        <v>6.9767441860465115E-2</v>
      </c>
      <c r="K18" s="14">
        <f t="shared" si="5"/>
        <v>3.3834586466165412E-2</v>
      </c>
    </row>
    <row r="19" spans="2:11" ht="16.5" thickTop="1" thickBot="1" x14ac:dyDescent="0.3">
      <c r="B19" s="31" t="s">
        <v>3</v>
      </c>
      <c r="C19" s="32">
        <f>SUM(C7:C18)</f>
        <v>6.9444444444444441E-3</v>
      </c>
      <c r="D19" s="33">
        <f>IFERROR(SUM(D7:D18),0)</f>
        <v>0.99999999999999989</v>
      </c>
      <c r="E19" s="33">
        <f>IFERROR(SUM(E7:E18),0)</f>
        <v>0.48154093097913336</v>
      </c>
      <c r="F19" s="32">
        <f>SUM(F7:F18)</f>
        <v>2.0138888888888919E-3</v>
      </c>
      <c r="G19" s="33">
        <f>IFERROR(SUM(G7:G18),0)</f>
        <v>1</v>
      </c>
      <c r="H19" s="33">
        <f>IFERROR(SUM(H7:H18),0)</f>
        <v>0.49714285714285789</v>
      </c>
      <c r="I19" s="32">
        <f>SUM(I7:I18)</f>
        <v>8.9583333333333338E-3</v>
      </c>
      <c r="J19" s="33">
        <f>IFERROR(SUM(J7:J18),0)</f>
        <v>1</v>
      </c>
      <c r="K19" s="34">
        <f>IFERROR(SUM(K7:K18),0)</f>
        <v>0.48496240601503759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1.0069444444444401E-3</v>
      </c>
      <c r="D22" s="19"/>
      <c r="E22" s="12">
        <f>IFERROR(C22/C$30,0)</f>
        <v>6.9823434991974034E-2</v>
      </c>
      <c r="F22" s="11">
        <v>3.2407407407407401E-4</v>
      </c>
      <c r="G22" s="19"/>
      <c r="H22" s="12">
        <f>IFERROR(F22/F$30,0)</f>
        <v>7.9999999999999988E-2</v>
      </c>
      <c r="I22" s="11">
        <v>1.33101851851852E-3</v>
      </c>
      <c r="J22" s="19"/>
      <c r="K22" s="14">
        <f>IFERROR(I22/I$30,0)</f>
        <v>7.2055137844611608E-2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1.4583333333333299E-3</v>
      </c>
      <c r="D25" s="19"/>
      <c r="E25" s="12">
        <f t="shared" si="6"/>
        <v>0.10112359550561778</v>
      </c>
      <c r="F25" s="11">
        <v>0</v>
      </c>
      <c r="G25" s="19"/>
      <c r="H25" s="12">
        <f t="shared" si="7"/>
        <v>0</v>
      </c>
      <c r="I25" s="11">
        <v>1.4583333333333299E-3</v>
      </c>
      <c r="J25" s="19"/>
      <c r="K25" s="14">
        <f t="shared" si="8"/>
        <v>7.8947368421052447E-2</v>
      </c>
    </row>
    <row r="26" spans="2:11" x14ac:dyDescent="0.25">
      <c r="B26" s="18" t="s">
        <v>19</v>
      </c>
      <c r="C26" s="11">
        <v>4.9074074074074098E-3</v>
      </c>
      <c r="D26" s="19"/>
      <c r="E26" s="12">
        <f t="shared" si="6"/>
        <v>0.34028892455858778</v>
      </c>
      <c r="F26" s="11">
        <v>1.4004629629629599E-3</v>
      </c>
      <c r="G26" s="19"/>
      <c r="H26" s="12">
        <f t="shared" si="7"/>
        <v>0.34571428571428497</v>
      </c>
      <c r="I26" s="11">
        <v>6.3078703703703699E-3</v>
      </c>
      <c r="J26" s="19"/>
      <c r="K26" s="14">
        <f t="shared" si="8"/>
        <v>0.3414786967418546</v>
      </c>
    </row>
    <row r="27" spans="2:11" ht="15.75" thickBot="1" x14ac:dyDescent="0.3">
      <c r="B27" s="23" t="s">
        <v>20</v>
      </c>
      <c r="C27" s="20">
        <v>1.04166666666667E-4</v>
      </c>
      <c r="D27" s="24"/>
      <c r="E27" s="21">
        <f t="shared" si="6"/>
        <v>7.2231139646870236E-3</v>
      </c>
      <c r="F27" s="20">
        <v>3.1250000000000001E-4</v>
      </c>
      <c r="G27" s="24"/>
      <c r="H27" s="21">
        <f t="shared" si="7"/>
        <v>7.7142857142857152E-2</v>
      </c>
      <c r="I27" s="20">
        <v>4.1666666666666702E-4</v>
      </c>
      <c r="J27" s="24"/>
      <c r="K27" s="22">
        <f t="shared" si="8"/>
        <v>2.2556390977443629E-2</v>
      </c>
    </row>
    <row r="28" spans="2:11" ht="16.5" thickTop="1" thickBot="1" x14ac:dyDescent="0.3">
      <c r="B28" s="31" t="s">
        <v>3</v>
      </c>
      <c r="C28" s="32">
        <f>SUM(C22:C27)</f>
        <v>7.4768518518518474E-3</v>
      </c>
      <c r="D28" s="33"/>
      <c r="E28" s="33">
        <f>IFERROR(SUM(E22:E27),0)</f>
        <v>0.51845906902086658</v>
      </c>
      <c r="F28" s="32">
        <f>SUM(F22:F27)</f>
        <v>2.0370370370370338E-3</v>
      </c>
      <c r="G28" s="33"/>
      <c r="H28" s="33">
        <f>IFERROR(SUM(H22:H27),0)</f>
        <v>0.50285714285714211</v>
      </c>
      <c r="I28" s="32">
        <f>SUM(I22:I27)</f>
        <v>9.5138888888888877E-3</v>
      </c>
      <c r="J28" s="33"/>
      <c r="K28" s="34">
        <f>IFERROR(SUM(K22:K27),0)</f>
        <v>0.51503759398496229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1.4421296296296291E-2</v>
      </c>
      <c r="D30" s="35"/>
      <c r="E30" s="36">
        <f>IFERROR(SUM(E19,E28),0)</f>
        <v>1</v>
      </c>
      <c r="F30" s="32">
        <f>SUM(F19,F28)</f>
        <v>4.0509259259259257E-3</v>
      </c>
      <c r="G30" s="35"/>
      <c r="H30" s="36">
        <f>IFERROR(SUM(H19,H28),0)</f>
        <v>1</v>
      </c>
      <c r="I30" s="32">
        <f>SUM(I19,I28)</f>
        <v>1.8472222222222223E-2</v>
      </c>
      <c r="J30" s="35"/>
      <c r="K30" s="38">
        <f>IFERROR(SUM(K19,K28),0)</f>
        <v>0.99999999999999989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44" t="s">
        <v>51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x14ac:dyDescent="0.25">
      <c r="B8" s="134" t="s">
        <v>111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48</v>
      </c>
      <c r="C9" s="11">
        <v>8.1018518518518505E-4</v>
      </c>
      <c r="D9" s="12">
        <f t="shared" si="0"/>
        <v>0.95890410958904104</v>
      </c>
      <c r="E9" s="12">
        <f t="shared" si="1"/>
        <v>9.7493036211699163E-2</v>
      </c>
      <c r="F9" s="11">
        <v>0</v>
      </c>
      <c r="G9" s="12">
        <f t="shared" si="2"/>
        <v>0</v>
      </c>
      <c r="H9" s="12">
        <f t="shared" si="3"/>
        <v>0</v>
      </c>
      <c r="I9" s="11">
        <v>8.1018518518518505E-4</v>
      </c>
      <c r="J9" s="12">
        <f t="shared" si="4"/>
        <v>0.95890410958904104</v>
      </c>
      <c r="K9" s="14">
        <f t="shared" si="5"/>
        <v>9.7493036211699163E-2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3.4722222222222202E-5</v>
      </c>
      <c r="D18" s="12">
        <f t="shared" si="0"/>
        <v>4.1095890410958888E-2</v>
      </c>
      <c r="E18" s="12">
        <f t="shared" si="1"/>
        <v>4.1782729805013904E-3</v>
      </c>
      <c r="F18" s="11">
        <v>0</v>
      </c>
      <c r="G18" s="12">
        <f t="shared" si="2"/>
        <v>0</v>
      </c>
      <c r="H18" s="12">
        <f t="shared" si="3"/>
        <v>0</v>
      </c>
      <c r="I18" s="11">
        <v>3.4722222222222202E-5</v>
      </c>
      <c r="J18" s="12">
        <f t="shared" si="4"/>
        <v>4.1095890410958888E-2</v>
      </c>
      <c r="K18" s="14">
        <f t="shared" si="5"/>
        <v>4.1782729805013904E-3</v>
      </c>
    </row>
    <row r="19" spans="2:11" ht="16.5" thickTop="1" thickBot="1" x14ac:dyDescent="0.3">
      <c r="B19" s="31" t="s">
        <v>3</v>
      </c>
      <c r="C19" s="32">
        <f>SUM(C7:C18)</f>
        <v>8.4490740740740728E-4</v>
      </c>
      <c r="D19" s="33">
        <f>IFERROR(SUM(D7:D18),0)</f>
        <v>0.99999999999999989</v>
      </c>
      <c r="E19" s="33">
        <f>IFERROR(SUM(E7:E18),0)</f>
        <v>0.10167130919220055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8.4490740740740728E-4</v>
      </c>
      <c r="J19" s="33">
        <f>IFERROR(SUM(J7:J18),0)</f>
        <v>0.99999999999999989</v>
      </c>
      <c r="K19" s="34">
        <f>IFERROR(SUM(K7:K18),0)</f>
        <v>0.10167130919220055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8.2175925925925895E-4</v>
      </c>
      <c r="D22" s="19"/>
      <c r="E22" s="12">
        <f>IFERROR(C22/C$30,0)</f>
        <v>9.8885793871866273E-2</v>
      </c>
      <c r="F22" s="11">
        <v>0</v>
      </c>
      <c r="G22" s="19"/>
      <c r="H22" s="12">
        <f>IFERROR(F22/F$30,0)</f>
        <v>0</v>
      </c>
      <c r="I22" s="11">
        <v>8.2175925925925895E-4</v>
      </c>
      <c r="J22" s="19"/>
      <c r="K22" s="14">
        <f>IFERROR(I22/I$30,0)</f>
        <v>9.8885793871866273E-2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5.09259259259259E-4</v>
      </c>
      <c r="D25" s="19"/>
      <c r="E25" s="12">
        <f t="shared" si="6"/>
        <v>6.1281337047353737E-2</v>
      </c>
      <c r="F25" s="11">
        <v>0</v>
      </c>
      <c r="G25" s="19"/>
      <c r="H25" s="12">
        <f t="shared" si="7"/>
        <v>0</v>
      </c>
      <c r="I25" s="11">
        <v>5.09259259259259E-4</v>
      </c>
      <c r="J25" s="19"/>
      <c r="K25" s="14">
        <f t="shared" si="8"/>
        <v>6.1281337047353737E-2</v>
      </c>
    </row>
    <row r="26" spans="2:11" x14ac:dyDescent="0.25">
      <c r="B26" s="18" t="s">
        <v>19</v>
      </c>
      <c r="C26" s="11">
        <v>5.7638888888888896E-3</v>
      </c>
      <c r="D26" s="19"/>
      <c r="E26" s="12">
        <f t="shared" si="6"/>
        <v>0.69359331476323138</v>
      </c>
      <c r="F26" s="11">
        <v>0</v>
      </c>
      <c r="G26" s="19"/>
      <c r="H26" s="12">
        <f t="shared" si="7"/>
        <v>0</v>
      </c>
      <c r="I26" s="11">
        <v>5.7638888888888896E-3</v>
      </c>
      <c r="J26" s="19"/>
      <c r="K26" s="14">
        <f t="shared" si="8"/>
        <v>0.69359331476323138</v>
      </c>
    </row>
    <row r="27" spans="2:11" ht="15.75" thickBot="1" x14ac:dyDescent="0.3">
      <c r="B27" s="23" t="s">
        <v>20</v>
      </c>
      <c r="C27" s="20">
        <v>3.7037037037037003E-4</v>
      </c>
      <c r="D27" s="24"/>
      <c r="E27" s="21">
        <f t="shared" si="6"/>
        <v>4.4568245125348155E-2</v>
      </c>
      <c r="F27" s="20">
        <v>0</v>
      </c>
      <c r="G27" s="24"/>
      <c r="H27" s="21">
        <f t="shared" si="7"/>
        <v>0</v>
      </c>
      <c r="I27" s="20">
        <v>3.7037037037037003E-4</v>
      </c>
      <c r="J27" s="24"/>
      <c r="K27" s="22">
        <f t="shared" si="8"/>
        <v>4.4568245125348155E-2</v>
      </c>
    </row>
    <row r="28" spans="2:11" ht="16.5" thickTop="1" thickBot="1" x14ac:dyDescent="0.3">
      <c r="B28" s="31" t="s">
        <v>3</v>
      </c>
      <c r="C28" s="32">
        <f>SUM(C22:C27)</f>
        <v>7.4652777777777773E-3</v>
      </c>
      <c r="D28" s="33"/>
      <c r="E28" s="33">
        <f>IFERROR(SUM(E22:E27),0)</f>
        <v>0.89832869080779965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7.4652777777777773E-3</v>
      </c>
      <c r="J28" s="33"/>
      <c r="K28" s="34">
        <f>IFERROR(SUM(K22:K27),0)</f>
        <v>0.89832869080779965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8.3101851851851843E-3</v>
      </c>
      <c r="D30" s="35"/>
      <c r="E30" s="36">
        <f>IFERROR(SUM(E19,E28),0)</f>
        <v>1.0000000000000002</v>
      </c>
      <c r="F30" s="32">
        <f>SUM(F19,F28)</f>
        <v>0</v>
      </c>
      <c r="G30" s="35"/>
      <c r="H30" s="36">
        <f>IFERROR(SUM(H19,H28),0)</f>
        <v>0</v>
      </c>
      <c r="I30" s="32">
        <f>SUM(I19,I28)</f>
        <v>8.3101851851851843E-3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showGridLines="0" showZeros="0" view="pageBreakPreview" zoomScaleNormal="69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5" t="s">
        <v>151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2:14" x14ac:dyDescent="0.25">
      <c r="B4" s="158" t="s">
        <v>149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2:14" x14ac:dyDescent="0.25">
      <c r="B5" s="51"/>
      <c r="C5" s="159" t="s">
        <v>7</v>
      </c>
      <c r="D5" s="159"/>
      <c r="E5" s="159"/>
      <c r="F5" s="159" t="s">
        <v>8</v>
      </c>
      <c r="G5" s="159"/>
      <c r="H5" s="159"/>
      <c r="I5" s="159" t="s">
        <v>9</v>
      </c>
      <c r="J5" s="159"/>
      <c r="K5" s="159"/>
      <c r="L5" s="159" t="s">
        <v>3</v>
      </c>
      <c r="M5" s="159"/>
      <c r="N5" s="160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183" t="s">
        <v>37</v>
      </c>
      <c r="C7" s="43">
        <v>5.0462962962962996E-3</v>
      </c>
      <c r="D7" s="44">
        <f t="shared" ref="D7:D18" si="0">IFERROR(C7/C$19,0)</f>
        <v>7.0186735350933685E-2</v>
      </c>
      <c r="E7" s="44">
        <f t="shared" ref="E7:E18" si="1">IFERROR(C7/C$30,0)</f>
        <v>4.7191254464768941E-2</v>
      </c>
      <c r="F7" s="43">
        <v>0</v>
      </c>
      <c r="G7" s="44">
        <f t="shared" ref="G7:G18" si="2">IFERROR(F7/F$19,0)</f>
        <v>0</v>
      </c>
      <c r="H7" s="44">
        <f t="shared" ref="H7:H18" si="3">IFERROR(F7/F$30,0)</f>
        <v>0</v>
      </c>
      <c r="I7" s="43">
        <v>0</v>
      </c>
      <c r="J7" s="44">
        <f t="shared" ref="J7:J18" si="4">IFERROR(I7/I$19,0)</f>
        <v>0</v>
      </c>
      <c r="K7" s="44">
        <f t="shared" ref="K7:K18" si="5">IFERROR(I7/I$30,0)</f>
        <v>0</v>
      </c>
      <c r="L7" s="45">
        <f>SUM(C7,F7,I7)</f>
        <v>5.0462962962962996E-3</v>
      </c>
      <c r="M7" s="44">
        <f t="shared" ref="M7:M16" si="6">IFERROR(L7/L$19,0)</f>
        <v>6.8499607227022807E-2</v>
      </c>
      <c r="N7" s="46">
        <f t="shared" ref="N7:N16" si="7">IFERROR(L7/L$30,0)</f>
        <v>4.6422487223168683E-2</v>
      </c>
    </row>
    <row r="8" spans="2:14" x14ac:dyDescent="0.25">
      <c r="B8" s="185" t="s">
        <v>111</v>
      </c>
      <c r="C8" s="43">
        <v>5.0115740740740702E-3</v>
      </c>
      <c r="D8" s="44">
        <f t="shared" si="0"/>
        <v>6.9703799098518912E-2</v>
      </c>
      <c r="E8" s="44">
        <f t="shared" si="1"/>
        <v>4.6866543998268166E-2</v>
      </c>
      <c r="F8" s="43">
        <v>0</v>
      </c>
      <c r="G8" s="44">
        <f t="shared" si="2"/>
        <v>0</v>
      </c>
      <c r="H8" s="44">
        <f t="shared" si="3"/>
        <v>0</v>
      </c>
      <c r="I8" s="43">
        <v>0</v>
      </c>
      <c r="J8" s="44">
        <f t="shared" si="4"/>
        <v>0</v>
      </c>
      <c r="K8" s="44">
        <f t="shared" si="5"/>
        <v>0</v>
      </c>
      <c r="L8" s="45">
        <f t="shared" ref="L8:L18" si="8">SUM(C8,F8,I8)</f>
        <v>5.0115740740740702E-3</v>
      </c>
      <c r="M8" s="44">
        <f t="shared" si="6"/>
        <v>6.8028279654359702E-2</v>
      </c>
      <c r="N8" s="46">
        <f t="shared" si="7"/>
        <v>4.6103066439522965E-2</v>
      </c>
    </row>
    <row r="9" spans="2:14" x14ac:dyDescent="0.25">
      <c r="B9" s="183" t="s">
        <v>48</v>
      </c>
      <c r="C9" s="43">
        <v>3.3333333333333301E-3</v>
      </c>
      <c r="D9" s="44">
        <f t="shared" si="0"/>
        <v>4.636188023180933E-2</v>
      </c>
      <c r="E9" s="44">
        <f t="shared" si="1"/>
        <v>3.1172204784067504E-2</v>
      </c>
      <c r="F9" s="43">
        <v>0</v>
      </c>
      <c r="G9" s="44">
        <f t="shared" si="2"/>
        <v>0</v>
      </c>
      <c r="H9" s="44">
        <f t="shared" si="3"/>
        <v>0</v>
      </c>
      <c r="I9" s="43">
        <v>0</v>
      </c>
      <c r="J9" s="44">
        <f t="shared" si="4"/>
        <v>0</v>
      </c>
      <c r="K9" s="44">
        <f t="shared" si="5"/>
        <v>0</v>
      </c>
      <c r="L9" s="45">
        <f t="shared" si="8"/>
        <v>3.3333333333333301E-3</v>
      </c>
      <c r="M9" s="44">
        <f t="shared" si="6"/>
        <v>4.5247446975648017E-2</v>
      </c>
      <c r="N9" s="46">
        <f t="shared" si="7"/>
        <v>3.0664395229982933E-2</v>
      </c>
    </row>
    <row r="10" spans="2:14" x14ac:dyDescent="0.25">
      <c r="B10" s="183" t="s">
        <v>11</v>
      </c>
      <c r="C10" s="43">
        <v>2.5821759259259301E-2</v>
      </c>
      <c r="D10" s="44">
        <f t="shared" si="0"/>
        <v>0.35914359304571836</v>
      </c>
      <c r="E10" s="44">
        <f t="shared" si="1"/>
        <v>0.24147635025435688</v>
      </c>
      <c r="F10" s="43">
        <v>0</v>
      </c>
      <c r="G10" s="44">
        <f t="shared" si="2"/>
        <v>0</v>
      </c>
      <c r="H10" s="44">
        <f t="shared" si="3"/>
        <v>0</v>
      </c>
      <c r="I10" s="43">
        <v>1.77083333333333E-3</v>
      </c>
      <c r="J10" s="44">
        <f t="shared" si="4"/>
        <v>1</v>
      </c>
      <c r="K10" s="44">
        <f t="shared" si="5"/>
        <v>1</v>
      </c>
      <c r="L10" s="45">
        <f t="shared" si="8"/>
        <v>2.759259259259263E-2</v>
      </c>
      <c r="M10" s="44">
        <f t="shared" si="6"/>
        <v>0.37454831107619835</v>
      </c>
      <c r="N10" s="46">
        <f t="shared" si="7"/>
        <v>0.25383304940374823</v>
      </c>
    </row>
    <row r="11" spans="2:14" x14ac:dyDescent="0.25">
      <c r="B11" s="183" t="s">
        <v>12</v>
      </c>
      <c r="C11" s="43">
        <v>8.8078703703703704E-3</v>
      </c>
      <c r="D11" s="44">
        <f t="shared" si="0"/>
        <v>0.12250482936252409</v>
      </c>
      <c r="E11" s="44">
        <f t="shared" si="1"/>
        <v>8.2368221669011782E-2</v>
      </c>
      <c r="F11" s="43">
        <v>0</v>
      </c>
      <c r="G11" s="44">
        <f t="shared" si="2"/>
        <v>0</v>
      </c>
      <c r="H11" s="44">
        <f t="shared" si="3"/>
        <v>0</v>
      </c>
      <c r="I11" s="43">
        <v>0</v>
      </c>
      <c r="J11" s="44">
        <f t="shared" si="4"/>
        <v>0</v>
      </c>
      <c r="K11" s="44">
        <f t="shared" si="5"/>
        <v>0</v>
      </c>
      <c r="L11" s="45">
        <f t="shared" si="8"/>
        <v>8.8078703703703704E-3</v>
      </c>
      <c r="M11" s="44">
        <f t="shared" si="6"/>
        <v>0.1195600942655145</v>
      </c>
      <c r="N11" s="46">
        <f t="shared" si="7"/>
        <v>8.1026405451448041E-2</v>
      </c>
    </row>
    <row r="12" spans="2:14" x14ac:dyDescent="0.25">
      <c r="B12" s="183" t="s">
        <v>127</v>
      </c>
      <c r="C12" s="43">
        <v>9.3865740740740698E-3</v>
      </c>
      <c r="D12" s="44">
        <f t="shared" si="0"/>
        <v>0.13055376690276871</v>
      </c>
      <c r="E12" s="44">
        <f t="shared" si="1"/>
        <v>8.778006277735681E-2</v>
      </c>
      <c r="F12" s="43">
        <v>0</v>
      </c>
      <c r="G12" s="44">
        <f t="shared" si="2"/>
        <v>0</v>
      </c>
      <c r="H12" s="44">
        <f t="shared" si="3"/>
        <v>0</v>
      </c>
      <c r="I12" s="43">
        <v>0</v>
      </c>
      <c r="J12" s="44">
        <f t="shared" si="4"/>
        <v>0</v>
      </c>
      <c r="K12" s="44">
        <f t="shared" si="5"/>
        <v>0</v>
      </c>
      <c r="L12" s="45">
        <f t="shared" si="8"/>
        <v>9.3865740740740698E-3</v>
      </c>
      <c r="M12" s="44">
        <f t="shared" si="6"/>
        <v>0.12741555380989777</v>
      </c>
      <c r="N12" s="46">
        <f t="shared" si="7"/>
        <v>8.6350085178875602E-2</v>
      </c>
    </row>
    <row r="13" spans="2:14" x14ac:dyDescent="0.25">
      <c r="B13" s="183" t="s">
        <v>116</v>
      </c>
      <c r="C13" s="43">
        <v>3.1481481481481499E-3</v>
      </c>
      <c r="D13" s="44">
        <f t="shared" si="0"/>
        <v>4.3786220218931103E-2</v>
      </c>
      <c r="E13" s="44">
        <f t="shared" si="1"/>
        <v>2.9440415629397133E-2</v>
      </c>
      <c r="F13" s="43">
        <v>0</v>
      </c>
      <c r="G13" s="44">
        <f t="shared" si="2"/>
        <v>0</v>
      </c>
      <c r="H13" s="44">
        <f t="shared" si="3"/>
        <v>0</v>
      </c>
      <c r="I13" s="43">
        <v>0</v>
      </c>
      <c r="J13" s="44">
        <f t="shared" si="4"/>
        <v>0</v>
      </c>
      <c r="K13" s="44">
        <f t="shared" si="5"/>
        <v>0</v>
      </c>
      <c r="L13" s="45">
        <f t="shared" si="8"/>
        <v>3.1481481481481499E-3</v>
      </c>
      <c r="M13" s="44">
        <f t="shared" si="6"/>
        <v>4.273369992144542E-2</v>
      </c>
      <c r="N13" s="46">
        <f t="shared" si="7"/>
        <v>2.8960817717206148E-2</v>
      </c>
    </row>
    <row r="14" spans="2:14" x14ac:dyDescent="0.25">
      <c r="B14" s="183" t="s">
        <v>117</v>
      </c>
      <c r="C14" s="43">
        <v>0</v>
      </c>
      <c r="D14" s="44">
        <f t="shared" si="0"/>
        <v>0</v>
      </c>
      <c r="E14" s="44">
        <f t="shared" si="1"/>
        <v>0</v>
      </c>
      <c r="F14" s="43">
        <v>0</v>
      </c>
      <c r="G14" s="44">
        <f t="shared" si="2"/>
        <v>0</v>
      </c>
      <c r="H14" s="44">
        <f t="shared" si="3"/>
        <v>0</v>
      </c>
      <c r="I14" s="43">
        <v>0</v>
      </c>
      <c r="J14" s="44">
        <f t="shared" si="4"/>
        <v>0</v>
      </c>
      <c r="K14" s="44">
        <f t="shared" si="5"/>
        <v>0</v>
      </c>
      <c r="L14" s="45">
        <f t="shared" si="8"/>
        <v>0</v>
      </c>
      <c r="M14" s="44">
        <f t="shared" si="6"/>
        <v>0</v>
      </c>
      <c r="N14" s="46">
        <f t="shared" si="7"/>
        <v>0</v>
      </c>
    </row>
    <row r="15" spans="2:14" x14ac:dyDescent="0.25">
      <c r="B15" s="183" t="s">
        <v>148</v>
      </c>
      <c r="C15" s="43">
        <v>0</v>
      </c>
      <c r="D15" s="44">
        <f t="shared" si="0"/>
        <v>0</v>
      </c>
      <c r="E15" s="44">
        <f t="shared" si="1"/>
        <v>0</v>
      </c>
      <c r="F15" s="43">
        <v>0</v>
      </c>
      <c r="G15" s="44">
        <f t="shared" si="2"/>
        <v>0</v>
      </c>
      <c r="H15" s="44">
        <f t="shared" si="3"/>
        <v>0</v>
      </c>
      <c r="I15" s="43">
        <v>0</v>
      </c>
      <c r="J15" s="44">
        <f t="shared" si="4"/>
        <v>0</v>
      </c>
      <c r="K15" s="44">
        <f t="shared" si="5"/>
        <v>0</v>
      </c>
      <c r="L15" s="45">
        <f t="shared" si="8"/>
        <v>0</v>
      </c>
      <c r="M15" s="44">
        <f t="shared" si="6"/>
        <v>0</v>
      </c>
      <c r="N15" s="46">
        <f t="shared" si="7"/>
        <v>0</v>
      </c>
    </row>
    <row r="16" spans="2:14" x14ac:dyDescent="0.25">
      <c r="B16" s="183" t="s">
        <v>140</v>
      </c>
      <c r="C16" s="43">
        <v>2.44212962962963E-3</v>
      </c>
      <c r="D16" s="44">
        <f t="shared" si="0"/>
        <v>3.3966516419832574E-2</v>
      </c>
      <c r="E16" s="44">
        <f t="shared" si="1"/>
        <v>2.2837969477216148E-2</v>
      </c>
      <c r="F16" s="43">
        <v>0</v>
      </c>
      <c r="G16" s="44">
        <f t="shared" si="2"/>
        <v>0</v>
      </c>
      <c r="H16" s="44">
        <f t="shared" si="3"/>
        <v>0</v>
      </c>
      <c r="I16" s="43">
        <v>0</v>
      </c>
      <c r="J16" s="44">
        <f t="shared" si="4"/>
        <v>0</v>
      </c>
      <c r="K16" s="44">
        <f t="shared" si="5"/>
        <v>0</v>
      </c>
      <c r="L16" s="45">
        <f t="shared" si="8"/>
        <v>2.44212962962963E-3</v>
      </c>
      <c r="M16" s="44">
        <f t="shared" si="6"/>
        <v>3.3150039277297719E-2</v>
      </c>
      <c r="N16" s="46">
        <f t="shared" si="7"/>
        <v>2.2465928449744467E-2</v>
      </c>
    </row>
    <row r="17" spans="2:14" x14ac:dyDescent="0.25">
      <c r="B17" s="183" t="s">
        <v>128</v>
      </c>
      <c r="C17" s="43">
        <v>0</v>
      </c>
      <c r="D17" s="44">
        <f t="shared" si="0"/>
        <v>0</v>
      </c>
      <c r="E17" s="44">
        <f t="shared" si="1"/>
        <v>0</v>
      </c>
      <c r="F17" s="43">
        <v>0</v>
      </c>
      <c r="G17" s="44">
        <f t="shared" si="2"/>
        <v>0</v>
      </c>
      <c r="H17" s="44">
        <f t="shared" si="3"/>
        <v>0</v>
      </c>
      <c r="I17" s="43">
        <v>0</v>
      </c>
      <c r="J17" s="44">
        <f t="shared" si="4"/>
        <v>0</v>
      </c>
      <c r="K17" s="44">
        <f t="shared" si="5"/>
        <v>0</v>
      </c>
      <c r="L17" s="45"/>
      <c r="M17" s="44"/>
      <c r="N17" s="46"/>
    </row>
    <row r="18" spans="2:14" ht="15.75" thickBot="1" x14ac:dyDescent="0.3">
      <c r="B18" s="183" t="s">
        <v>13</v>
      </c>
      <c r="C18" s="43">
        <v>8.9004629629629607E-3</v>
      </c>
      <c r="D18" s="44">
        <f t="shared" si="0"/>
        <v>0.12379265936896321</v>
      </c>
      <c r="E18" s="44">
        <f t="shared" si="1"/>
        <v>8.3234116246346967E-2</v>
      </c>
      <c r="F18" s="43">
        <v>0</v>
      </c>
      <c r="G18" s="44">
        <f t="shared" si="2"/>
        <v>0</v>
      </c>
      <c r="H18" s="44">
        <f t="shared" si="3"/>
        <v>0</v>
      </c>
      <c r="I18" s="43">
        <v>0</v>
      </c>
      <c r="J18" s="44">
        <f t="shared" si="4"/>
        <v>0</v>
      </c>
      <c r="K18" s="44">
        <f t="shared" si="5"/>
        <v>0</v>
      </c>
      <c r="L18" s="45">
        <f t="shared" si="8"/>
        <v>8.9004629629629607E-3</v>
      </c>
      <c r="M18" s="44">
        <f>IFERROR(L18/L$19,0)</f>
        <v>0.1208169677926158</v>
      </c>
      <c r="N18" s="46">
        <f>IFERROR(L18/L$30,0)</f>
        <v>8.187819420783643E-2</v>
      </c>
    </row>
    <row r="19" spans="2:14" ht="16.5" thickTop="1" thickBot="1" x14ac:dyDescent="0.3">
      <c r="B19" s="59" t="s">
        <v>3</v>
      </c>
      <c r="C19" s="60">
        <f>SUM(C7:C18)</f>
        <v>7.1898148148148183E-2</v>
      </c>
      <c r="D19" s="61">
        <f>IFERROR(SUM(D7:D18),0)</f>
        <v>1</v>
      </c>
      <c r="E19" s="61">
        <f>IFERROR(SUM(E7:E18),0)</f>
        <v>0.6723671393007904</v>
      </c>
      <c r="F19" s="60">
        <f>SUM(F7:F18)</f>
        <v>0</v>
      </c>
      <c r="G19" s="61">
        <f>IFERROR(SUM(G7:G18),0)</f>
        <v>0</v>
      </c>
      <c r="H19" s="61">
        <f>IFERROR(SUM(H7:H18),0)</f>
        <v>0</v>
      </c>
      <c r="I19" s="60">
        <f>SUM(I7:I18)</f>
        <v>1.77083333333333E-3</v>
      </c>
      <c r="J19" s="61">
        <f>IFERROR(SUM(J7:J18),0)</f>
        <v>1</v>
      </c>
      <c r="K19" s="61">
        <f>IFERROR(SUM(K7:K18),0)</f>
        <v>1</v>
      </c>
      <c r="L19" s="60">
        <f>SUM(L7:L18)</f>
        <v>7.3668981481481502E-2</v>
      </c>
      <c r="M19" s="61">
        <f>IFERROR(SUM(M7:M18),0)</f>
        <v>1.0000000000000002</v>
      </c>
      <c r="N19" s="62">
        <f>IFERROR(SUM(N7:N18),0)</f>
        <v>0.67770442930153352</v>
      </c>
    </row>
    <row r="20" spans="2:14" ht="15.75" thickTop="1" x14ac:dyDescent="0.25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7"/>
    </row>
    <row r="21" spans="2:14" x14ac:dyDescent="0.25">
      <c r="B21" s="40" t="s">
        <v>14</v>
      </c>
      <c r="C21" s="41" t="s">
        <v>4</v>
      </c>
      <c r="D21" s="47" t="s">
        <v>5</v>
      </c>
      <c r="E21" s="47" t="s">
        <v>5</v>
      </c>
      <c r="F21" s="41" t="s">
        <v>4</v>
      </c>
      <c r="G21" s="47" t="s">
        <v>5</v>
      </c>
      <c r="H21" s="47" t="s">
        <v>5</v>
      </c>
      <c r="I21" s="41" t="s">
        <v>4</v>
      </c>
      <c r="J21" s="47" t="s">
        <v>5</v>
      </c>
      <c r="K21" s="47" t="s">
        <v>5</v>
      </c>
      <c r="L21" s="47" t="s">
        <v>4</v>
      </c>
      <c r="M21" s="47" t="s">
        <v>5</v>
      </c>
      <c r="N21" s="48" t="s">
        <v>5</v>
      </c>
    </row>
    <row r="22" spans="2:14" x14ac:dyDescent="0.25">
      <c r="B22" s="49" t="s">
        <v>15</v>
      </c>
      <c r="C22" s="43">
        <v>1.0833333333333301E-2</v>
      </c>
      <c r="D22" s="50"/>
      <c r="E22" s="44">
        <f>IFERROR(C22/C$30,0)</f>
        <v>0.10130966554821919</v>
      </c>
      <c r="F22" s="43">
        <v>0</v>
      </c>
      <c r="G22" s="50"/>
      <c r="H22" s="44">
        <f>IFERROR(F22/F$30,0)</f>
        <v>0</v>
      </c>
      <c r="I22" s="43">
        <v>0</v>
      </c>
      <c r="J22" s="50"/>
      <c r="K22" s="44">
        <f>IFERROR(I22/I$30,0)</f>
        <v>0</v>
      </c>
      <c r="L22" s="45">
        <f>SUM(C22,F22,I22)</f>
        <v>1.0833333333333301E-2</v>
      </c>
      <c r="M22" s="50"/>
      <c r="N22" s="46">
        <f>IFERROR(L22/L$30,0)</f>
        <v>9.9659284497444336E-2</v>
      </c>
    </row>
    <row r="23" spans="2:14" x14ac:dyDescent="0.25">
      <c r="B23" s="49" t="s">
        <v>16</v>
      </c>
      <c r="C23" s="43">
        <v>0</v>
      </c>
      <c r="D23" s="50"/>
      <c r="E23" s="44">
        <f t="shared" ref="E23:E27" si="9">IFERROR(C23/C$30,0)</f>
        <v>0</v>
      </c>
      <c r="F23" s="43">
        <v>0</v>
      </c>
      <c r="G23" s="50"/>
      <c r="H23" s="44">
        <f t="shared" ref="H23:H27" si="10">IFERROR(F23/F$30,0)</f>
        <v>0</v>
      </c>
      <c r="I23" s="43">
        <v>0</v>
      </c>
      <c r="J23" s="50"/>
      <c r="K23" s="44">
        <f t="shared" ref="K23:K27" si="11">IFERROR(I23/I$30,0)</f>
        <v>0</v>
      </c>
      <c r="L23" s="45">
        <f t="shared" ref="L23:L27" si="12">SUM(C23,F23,I23)</f>
        <v>0</v>
      </c>
      <c r="M23" s="50"/>
      <c r="N23" s="46">
        <f t="shared" ref="N23:N27" si="13">IFERROR(L23/L$30,0)</f>
        <v>0</v>
      </c>
    </row>
    <row r="24" spans="2:14" x14ac:dyDescent="0.25">
      <c r="B24" s="49" t="s">
        <v>17</v>
      </c>
      <c r="C24" s="43">
        <v>0</v>
      </c>
      <c r="D24" s="50"/>
      <c r="E24" s="44">
        <f t="shared" si="9"/>
        <v>0</v>
      </c>
      <c r="F24" s="43">
        <v>0</v>
      </c>
      <c r="G24" s="50"/>
      <c r="H24" s="44">
        <f t="shared" si="10"/>
        <v>0</v>
      </c>
      <c r="I24" s="43">
        <v>0</v>
      </c>
      <c r="J24" s="50"/>
      <c r="K24" s="44">
        <f t="shared" si="11"/>
        <v>0</v>
      </c>
      <c r="L24" s="45">
        <f t="shared" si="12"/>
        <v>0</v>
      </c>
      <c r="M24" s="50"/>
      <c r="N24" s="46">
        <f t="shared" si="13"/>
        <v>0</v>
      </c>
    </row>
    <row r="25" spans="2:14" x14ac:dyDescent="0.25">
      <c r="B25" s="49" t="s">
        <v>18</v>
      </c>
      <c r="C25" s="43">
        <v>0</v>
      </c>
      <c r="D25" s="50"/>
      <c r="E25" s="44">
        <f t="shared" si="9"/>
        <v>0</v>
      </c>
      <c r="F25" s="43">
        <v>0</v>
      </c>
      <c r="G25" s="50"/>
      <c r="H25" s="44">
        <f t="shared" si="10"/>
        <v>0</v>
      </c>
      <c r="I25" s="43">
        <v>0</v>
      </c>
      <c r="J25" s="50"/>
      <c r="K25" s="44">
        <f t="shared" si="11"/>
        <v>0</v>
      </c>
      <c r="L25" s="45">
        <f t="shared" si="12"/>
        <v>0</v>
      </c>
      <c r="M25" s="50"/>
      <c r="N25" s="46">
        <f t="shared" si="13"/>
        <v>0</v>
      </c>
    </row>
    <row r="26" spans="2:14" s="2" customFormat="1" x14ac:dyDescent="0.25">
      <c r="B26" s="49" t="s">
        <v>19</v>
      </c>
      <c r="C26" s="43">
        <v>2.4201388888888901E-2</v>
      </c>
      <c r="D26" s="50"/>
      <c r="E26" s="44">
        <f t="shared" si="9"/>
        <v>0.22632319515099045</v>
      </c>
      <c r="F26" s="43">
        <v>0</v>
      </c>
      <c r="G26" s="50"/>
      <c r="H26" s="44">
        <f t="shared" si="10"/>
        <v>0</v>
      </c>
      <c r="I26" s="43">
        <v>0</v>
      </c>
      <c r="J26" s="50"/>
      <c r="K26" s="44">
        <f t="shared" si="11"/>
        <v>0</v>
      </c>
      <c r="L26" s="45">
        <f t="shared" si="12"/>
        <v>2.4201388888888901E-2</v>
      </c>
      <c r="M26" s="50"/>
      <c r="N26" s="46">
        <f t="shared" si="13"/>
        <v>0.22263628620102224</v>
      </c>
    </row>
    <row r="27" spans="2:14" ht="15.75" thickBot="1" x14ac:dyDescent="0.3">
      <c r="B27" s="54" t="s">
        <v>20</v>
      </c>
      <c r="C27" s="52">
        <v>0</v>
      </c>
      <c r="D27" s="55"/>
      <c r="E27" s="53">
        <f t="shared" si="9"/>
        <v>0</v>
      </c>
      <c r="F27" s="52">
        <v>0</v>
      </c>
      <c r="G27" s="55"/>
      <c r="H27" s="53">
        <f t="shared" si="10"/>
        <v>0</v>
      </c>
      <c r="I27" s="52">
        <v>0</v>
      </c>
      <c r="J27" s="55"/>
      <c r="K27" s="53">
        <f t="shared" si="11"/>
        <v>0</v>
      </c>
      <c r="L27" s="69">
        <f t="shared" si="12"/>
        <v>0</v>
      </c>
      <c r="M27" s="55"/>
      <c r="N27" s="66">
        <f t="shared" si="13"/>
        <v>0</v>
      </c>
    </row>
    <row r="28" spans="2:14" s="3" customFormat="1" ht="16.5" thickTop="1" thickBot="1" x14ac:dyDescent="0.3">
      <c r="B28" s="59" t="s">
        <v>3</v>
      </c>
      <c r="C28" s="60">
        <f>SUM(C22:C27)</f>
        <v>3.5034722222222203E-2</v>
      </c>
      <c r="D28" s="61"/>
      <c r="E28" s="61">
        <f>IFERROR(SUM(E22:E27),0)</f>
        <v>0.3276328606992096</v>
      </c>
      <c r="F28" s="60">
        <f>SUM(F22:F27)</f>
        <v>0</v>
      </c>
      <c r="G28" s="61"/>
      <c r="H28" s="61">
        <f>IFERROR(SUM(H22:H27),0)</f>
        <v>0</v>
      </c>
      <c r="I28" s="60">
        <f>SUM(I22:I27)</f>
        <v>0</v>
      </c>
      <c r="J28" s="61"/>
      <c r="K28" s="61">
        <f>IFERROR(SUM(K22:K27),0)</f>
        <v>0</v>
      </c>
      <c r="L28" s="60">
        <f>SUM(L22:L27)</f>
        <v>3.5034722222222203E-2</v>
      </c>
      <c r="M28" s="61"/>
      <c r="N28" s="62">
        <f>IFERROR(SUM(N22:N27),0)</f>
        <v>0.32229557069846659</v>
      </c>
    </row>
    <row r="29" spans="2:14" ht="16.5" thickTop="1" thickBot="1" x14ac:dyDescent="0.3">
      <c r="B29" s="5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8"/>
    </row>
    <row r="30" spans="2:14" ht="16.5" thickTop="1" thickBot="1" x14ac:dyDescent="0.3">
      <c r="B30" s="59" t="s">
        <v>6</v>
      </c>
      <c r="C30" s="60">
        <f>SUM(C19,C28)</f>
        <v>0.10693287037037039</v>
      </c>
      <c r="D30" s="63"/>
      <c r="E30" s="64">
        <f>IFERROR(SUM(E19,E28),0)</f>
        <v>1</v>
      </c>
      <c r="F30" s="60">
        <f>SUM(F19,F28)</f>
        <v>0</v>
      </c>
      <c r="G30" s="63"/>
      <c r="H30" s="64">
        <f>IFERROR(SUM(H19,H28),0)</f>
        <v>0</v>
      </c>
      <c r="I30" s="60">
        <f>SUM(I19,I28)</f>
        <v>1.77083333333333E-3</v>
      </c>
      <c r="J30" s="63"/>
      <c r="K30" s="64">
        <f>IFERROR(SUM(K19,K28),0)</f>
        <v>1</v>
      </c>
      <c r="L30" s="70">
        <f>SUM(L19,L28)</f>
        <v>0.10870370370370371</v>
      </c>
      <c r="M30" s="63"/>
      <c r="N30" s="65">
        <f>IFERROR(SUM(N19,N28),0)</f>
        <v>1</v>
      </c>
    </row>
    <row r="31" spans="2:14" ht="81.75" customHeight="1" thickTop="1" thickBot="1" x14ac:dyDescent="0.3">
      <c r="B31" s="152" t="s">
        <v>152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158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110</v>
      </c>
      <c r="D5" s="159"/>
      <c r="E5" s="160"/>
    </row>
    <row r="6" spans="2:5" x14ac:dyDescent="0.25">
      <c r="B6" s="4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43">
        <v>5.9722222222222199E-3</v>
      </c>
      <c r="D7" s="44">
        <f t="shared" ref="D7:D18" si="0">IFERROR(C7/C$19,0)</f>
        <v>9.605361131794482E-2</v>
      </c>
      <c r="E7" s="46">
        <f t="shared" ref="E7:E18" si="1">IFERROR(C7/C$30,0)</f>
        <v>5.3366428793049918E-2</v>
      </c>
    </row>
    <row r="8" spans="2:5" x14ac:dyDescent="0.25">
      <c r="B8" s="185" t="s">
        <v>111</v>
      </c>
      <c r="C8" s="43">
        <v>1.125E-2</v>
      </c>
      <c r="D8" s="44">
        <f t="shared" si="0"/>
        <v>0.18093819806403566</v>
      </c>
      <c r="E8" s="46">
        <f t="shared" si="1"/>
        <v>0.1005274588892336</v>
      </c>
    </row>
    <row r="9" spans="2:5" x14ac:dyDescent="0.25">
      <c r="B9" s="183" t="s">
        <v>48</v>
      </c>
      <c r="C9" s="43">
        <v>4.4097222222222203E-3</v>
      </c>
      <c r="D9" s="44">
        <f t="shared" si="0"/>
        <v>7.0923306031273212E-2</v>
      </c>
      <c r="E9" s="46">
        <f t="shared" si="1"/>
        <v>3.9404281725100805E-2</v>
      </c>
    </row>
    <row r="10" spans="2:5" x14ac:dyDescent="0.25">
      <c r="B10" s="183" t="s">
        <v>11</v>
      </c>
      <c r="C10" s="43">
        <v>6.3657407407407404E-3</v>
      </c>
      <c r="D10" s="44">
        <f t="shared" si="0"/>
        <v>0.10238272524199549</v>
      </c>
      <c r="E10" s="46">
        <f t="shared" si="1"/>
        <v>5.6882821387940818E-2</v>
      </c>
    </row>
    <row r="11" spans="2:5" x14ac:dyDescent="0.25">
      <c r="B11" s="183" t="s">
        <v>12</v>
      </c>
      <c r="C11" s="43">
        <v>5.1736111111111097E-3</v>
      </c>
      <c r="D11" s="44">
        <f t="shared" si="0"/>
        <v>8.3209233060312679E-2</v>
      </c>
      <c r="E11" s="46">
        <f t="shared" si="1"/>
        <v>4.6230220291653711E-2</v>
      </c>
    </row>
    <row r="12" spans="2:5" x14ac:dyDescent="0.25">
      <c r="B12" s="183" t="s">
        <v>127</v>
      </c>
      <c r="C12" s="43">
        <v>2.4305555555555601E-4</v>
      </c>
      <c r="D12" s="44">
        <f t="shared" si="0"/>
        <v>3.9091586001489256E-3</v>
      </c>
      <c r="E12" s="46">
        <f t="shared" si="1"/>
        <v>2.1718895439031992E-3</v>
      </c>
    </row>
    <row r="13" spans="2:5" x14ac:dyDescent="0.25">
      <c r="B13" s="183" t="s">
        <v>116</v>
      </c>
      <c r="C13" s="43">
        <v>0</v>
      </c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43">
        <v>2.3032407407407398E-3</v>
      </c>
      <c r="D14" s="44">
        <f t="shared" si="0"/>
        <v>3.7043931496649259E-2</v>
      </c>
      <c r="E14" s="46">
        <f t="shared" si="1"/>
        <v>2.0581239011273126E-2</v>
      </c>
    </row>
    <row r="15" spans="2:5" x14ac:dyDescent="0.25">
      <c r="B15" s="183" t="s">
        <v>148</v>
      </c>
      <c r="C15" s="43">
        <v>3.3333333333333301E-3</v>
      </c>
      <c r="D15" s="44">
        <f t="shared" si="0"/>
        <v>5.36113179448994E-2</v>
      </c>
      <c r="E15" s="46">
        <f t="shared" si="1"/>
        <v>2.9785913744958075E-2</v>
      </c>
    </row>
    <row r="16" spans="2:5" x14ac:dyDescent="0.25">
      <c r="B16" s="183" t="s">
        <v>140</v>
      </c>
      <c r="C16" s="43">
        <v>2.5694444444444402E-3</v>
      </c>
      <c r="D16" s="44">
        <f t="shared" si="0"/>
        <v>4.1325390915859926E-2</v>
      </c>
      <c r="E16" s="46">
        <f t="shared" si="1"/>
        <v>2.2959975178405166E-2</v>
      </c>
    </row>
    <row r="17" spans="2:8" x14ac:dyDescent="0.25">
      <c r="B17" s="183" t="s">
        <v>128</v>
      </c>
      <c r="C17" s="43">
        <v>0</v>
      </c>
      <c r="D17" s="44">
        <f t="shared" si="0"/>
        <v>0</v>
      </c>
      <c r="E17" s="46">
        <f t="shared" si="1"/>
        <v>0</v>
      </c>
    </row>
    <row r="18" spans="2:8" ht="15.75" thickBot="1" x14ac:dyDescent="0.3">
      <c r="B18" s="183" t="s">
        <v>13</v>
      </c>
      <c r="C18" s="43">
        <v>2.0555555555555601E-2</v>
      </c>
      <c r="D18" s="44">
        <f t="shared" si="0"/>
        <v>0.33060312732688069</v>
      </c>
      <c r="E18" s="46">
        <f t="shared" si="1"/>
        <v>0.18367980142724205</v>
      </c>
    </row>
    <row r="19" spans="2:8" ht="16.5" thickTop="1" thickBot="1" x14ac:dyDescent="0.3">
      <c r="B19" s="59" t="s">
        <v>3</v>
      </c>
      <c r="C19" s="60">
        <f>SUM(C7:C18)</f>
        <v>6.2175925925925954E-2</v>
      </c>
      <c r="D19" s="61">
        <f>IFERROR(SUM(D7:D18),0)</f>
        <v>1</v>
      </c>
      <c r="E19" s="62">
        <f>IFERROR(SUM(E7:E18),0)</f>
        <v>0.55559002999276041</v>
      </c>
    </row>
    <row r="20" spans="2:8" ht="15.75" thickTop="1" x14ac:dyDescent="0.25">
      <c r="B20" s="56"/>
      <c r="C20" s="57"/>
      <c r="D20" s="57"/>
      <c r="E20" s="67"/>
    </row>
    <row r="21" spans="2:8" x14ac:dyDescent="0.25">
      <c r="B21" s="40" t="s">
        <v>14</v>
      </c>
      <c r="C21" s="41" t="s">
        <v>4</v>
      </c>
      <c r="D21" s="47" t="s">
        <v>5</v>
      </c>
      <c r="E21" s="48" t="s">
        <v>5</v>
      </c>
    </row>
    <row r="22" spans="2:8" x14ac:dyDescent="0.25">
      <c r="B22" s="49" t="s">
        <v>15</v>
      </c>
      <c r="C22" s="43">
        <v>0</v>
      </c>
      <c r="D22" s="50"/>
      <c r="E22" s="46">
        <f>IFERROR(C22/C$30,0)</f>
        <v>0</v>
      </c>
    </row>
    <row r="23" spans="2:8" x14ac:dyDescent="0.25">
      <c r="B23" s="49" t="s">
        <v>16</v>
      </c>
      <c r="C23" s="43">
        <v>0</v>
      </c>
      <c r="D23" s="50"/>
      <c r="E23" s="46">
        <f t="shared" ref="E23:E27" si="2">IFERROR(C23/C$30,0)</f>
        <v>0</v>
      </c>
    </row>
    <row r="24" spans="2:8" x14ac:dyDescent="0.25">
      <c r="B24" s="49" t="s">
        <v>17</v>
      </c>
      <c r="C24" s="43">
        <v>0</v>
      </c>
      <c r="D24" s="50"/>
      <c r="E24" s="46">
        <f t="shared" si="2"/>
        <v>0</v>
      </c>
    </row>
    <row r="25" spans="2:8" x14ac:dyDescent="0.25">
      <c r="B25" s="49" t="s">
        <v>18</v>
      </c>
      <c r="C25" s="43">
        <v>0</v>
      </c>
      <c r="D25" s="50"/>
      <c r="E25" s="46">
        <f t="shared" si="2"/>
        <v>0</v>
      </c>
    </row>
    <row r="26" spans="2:8" s="2" customFormat="1" x14ac:dyDescent="0.25">
      <c r="B26" s="49" t="s">
        <v>19</v>
      </c>
      <c r="C26" s="43">
        <v>4.9155092592592597E-2</v>
      </c>
      <c r="D26" s="50"/>
      <c r="E26" s="46">
        <f t="shared" si="2"/>
        <v>0.43923880442651764</v>
      </c>
      <c r="F26" s="1"/>
      <c r="G26" s="1"/>
      <c r="H26" s="1"/>
    </row>
    <row r="27" spans="2:8" ht="15.75" thickBot="1" x14ac:dyDescent="0.3">
      <c r="B27" s="54" t="s">
        <v>20</v>
      </c>
      <c r="C27" s="52">
        <v>5.78703703703704E-4</v>
      </c>
      <c r="D27" s="55"/>
      <c r="E27" s="66">
        <f t="shared" si="2"/>
        <v>5.1711655807218961E-3</v>
      </c>
    </row>
    <row r="28" spans="2:8" s="3" customFormat="1" ht="16.5" thickTop="1" thickBot="1" x14ac:dyDescent="0.3">
      <c r="B28" s="59" t="s">
        <v>3</v>
      </c>
      <c r="C28" s="60">
        <f>SUM(C22:C27)</f>
        <v>4.9733796296296304E-2</v>
      </c>
      <c r="D28" s="61"/>
      <c r="E28" s="62">
        <f>IFERROR(SUM(E22:E27),0)</f>
        <v>0.44440997000723953</v>
      </c>
      <c r="F28" s="1"/>
      <c r="G28" s="1"/>
      <c r="H28" s="1"/>
    </row>
    <row r="29" spans="2:8" ht="16.5" thickTop="1" thickBot="1" x14ac:dyDescent="0.3">
      <c r="B29" s="58"/>
      <c r="C29" s="29"/>
      <c r="D29" s="29"/>
      <c r="E29" s="68"/>
    </row>
    <row r="30" spans="2:8" ht="16.5" thickTop="1" thickBot="1" x14ac:dyDescent="0.3">
      <c r="B30" s="59" t="s">
        <v>6</v>
      </c>
      <c r="C30" s="60">
        <f>SUM(C19,C28)</f>
        <v>0.11190972222222226</v>
      </c>
      <c r="D30" s="63"/>
      <c r="E30" s="65">
        <f>IFERROR(SUM(E19,E28),0)</f>
        <v>1</v>
      </c>
    </row>
    <row r="31" spans="2:8" ht="66" customHeight="1" thickTop="1" thickBot="1" x14ac:dyDescent="0.3">
      <c r="B31" s="161" t="s">
        <v>159</v>
      </c>
      <c r="C31" s="162"/>
      <c r="D31" s="162"/>
      <c r="E31" s="163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Normal="8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42578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153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138</v>
      </c>
      <c r="D5" s="159"/>
      <c r="E5" s="160"/>
    </row>
    <row r="6" spans="2:5" s="128" customFormat="1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137">
        <f t="shared" ref="D7:D18" si="0">IFERROR(C7/C$19,0)</f>
        <v>0</v>
      </c>
      <c r="E7" s="138">
        <f t="shared" ref="E7:E18" si="1">IFERROR(C7/C$30,0)</f>
        <v>0</v>
      </c>
    </row>
    <row r="8" spans="2:5" x14ac:dyDescent="0.25">
      <c r="B8" s="185" t="s">
        <v>111</v>
      </c>
      <c r="C8" s="184"/>
      <c r="D8" s="137">
        <f t="shared" si="0"/>
        <v>0</v>
      </c>
      <c r="E8" s="138">
        <f t="shared" si="1"/>
        <v>0</v>
      </c>
    </row>
    <row r="9" spans="2:5" x14ac:dyDescent="0.25">
      <c r="B9" s="183" t="s">
        <v>48</v>
      </c>
      <c r="C9" s="184"/>
      <c r="D9" s="137">
        <f t="shared" si="0"/>
        <v>0</v>
      </c>
      <c r="E9" s="138">
        <f t="shared" si="1"/>
        <v>0</v>
      </c>
    </row>
    <row r="10" spans="2:5" x14ac:dyDescent="0.25">
      <c r="B10" s="183" t="s">
        <v>11</v>
      </c>
      <c r="C10" s="184"/>
      <c r="D10" s="137">
        <f t="shared" si="0"/>
        <v>0</v>
      </c>
      <c r="E10" s="138">
        <f t="shared" si="1"/>
        <v>0</v>
      </c>
    </row>
    <row r="11" spans="2:5" x14ac:dyDescent="0.25">
      <c r="B11" s="183" t="s">
        <v>12</v>
      </c>
      <c r="C11" s="184"/>
      <c r="D11" s="137">
        <f t="shared" si="0"/>
        <v>0</v>
      </c>
      <c r="E11" s="138">
        <f t="shared" si="1"/>
        <v>0</v>
      </c>
    </row>
    <row r="12" spans="2:5" x14ac:dyDescent="0.25">
      <c r="B12" s="183" t="s">
        <v>127</v>
      </c>
      <c r="C12" s="184"/>
      <c r="D12" s="137">
        <f t="shared" si="0"/>
        <v>0</v>
      </c>
      <c r="E12" s="138">
        <f t="shared" si="1"/>
        <v>0</v>
      </c>
    </row>
    <row r="13" spans="2:5" x14ac:dyDescent="0.25">
      <c r="B13" s="183" t="s">
        <v>116</v>
      </c>
      <c r="C13" s="184"/>
      <c r="D13" s="137">
        <f t="shared" si="0"/>
        <v>0</v>
      </c>
      <c r="E13" s="138">
        <f t="shared" si="1"/>
        <v>0</v>
      </c>
    </row>
    <row r="14" spans="2:5" x14ac:dyDescent="0.25">
      <c r="B14" s="183" t="s">
        <v>117</v>
      </c>
      <c r="C14" s="184"/>
      <c r="D14" s="137">
        <f t="shared" si="0"/>
        <v>0</v>
      </c>
      <c r="E14" s="138">
        <f t="shared" si="1"/>
        <v>0</v>
      </c>
    </row>
    <row r="15" spans="2:5" x14ac:dyDescent="0.25">
      <c r="B15" s="183" t="s">
        <v>148</v>
      </c>
      <c r="C15" s="184"/>
      <c r="D15" s="137">
        <f t="shared" si="0"/>
        <v>0</v>
      </c>
      <c r="E15" s="138">
        <f t="shared" si="1"/>
        <v>0</v>
      </c>
    </row>
    <row r="16" spans="2:5" x14ac:dyDescent="0.25">
      <c r="B16" s="183" t="s">
        <v>140</v>
      </c>
      <c r="C16" s="184"/>
      <c r="D16" s="137">
        <f t="shared" si="0"/>
        <v>0</v>
      </c>
      <c r="E16" s="138">
        <f t="shared" si="1"/>
        <v>0</v>
      </c>
    </row>
    <row r="17" spans="2:8" x14ac:dyDescent="0.25">
      <c r="B17" s="183" t="s">
        <v>128</v>
      </c>
      <c r="C17" s="184"/>
      <c r="D17" s="137">
        <f t="shared" si="0"/>
        <v>0</v>
      </c>
      <c r="E17" s="138">
        <f t="shared" si="1"/>
        <v>0</v>
      </c>
    </row>
    <row r="18" spans="2:8" ht="15.75" thickBot="1" x14ac:dyDescent="0.3">
      <c r="B18" s="183" t="s">
        <v>13</v>
      </c>
      <c r="C18" s="184"/>
      <c r="D18" s="137">
        <f t="shared" si="0"/>
        <v>0</v>
      </c>
      <c r="E18" s="138">
        <f t="shared" si="1"/>
        <v>0</v>
      </c>
    </row>
    <row r="19" spans="2:8" s="2" customFormat="1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  <c r="F19" s="1"/>
      <c r="G19" s="1"/>
      <c r="H19" s="1"/>
    </row>
    <row r="20" spans="2:8" ht="15.75" thickTop="1" x14ac:dyDescent="0.25">
      <c r="B20" s="56"/>
      <c r="C20" s="57"/>
      <c r="D20" s="57"/>
      <c r="E20" s="67"/>
    </row>
    <row r="21" spans="2:8" s="3" customFormat="1" x14ac:dyDescent="0.25">
      <c r="B21" s="40" t="s">
        <v>14</v>
      </c>
      <c r="C21" s="41" t="s">
        <v>4</v>
      </c>
      <c r="D21" s="47"/>
      <c r="E21" s="48" t="s">
        <v>5</v>
      </c>
      <c r="F21" s="1"/>
      <c r="G21" s="1"/>
      <c r="H21" s="1"/>
    </row>
    <row r="22" spans="2:8" x14ac:dyDescent="0.25">
      <c r="B22" s="49" t="s">
        <v>15</v>
      </c>
      <c r="C22" s="184"/>
      <c r="D22" s="50"/>
      <c r="E22" s="46">
        <f>IFERROR(C22/C$30,0)</f>
        <v>0</v>
      </c>
    </row>
    <row r="23" spans="2:8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8" x14ac:dyDescent="0.25">
      <c r="B24" s="49" t="s">
        <v>17</v>
      </c>
      <c r="C24" s="184"/>
      <c r="D24" s="50"/>
      <c r="E24" s="46">
        <f t="shared" si="2"/>
        <v>0</v>
      </c>
    </row>
    <row r="25" spans="2:8" x14ac:dyDescent="0.25">
      <c r="B25" s="49" t="s">
        <v>18</v>
      </c>
      <c r="C25" s="184"/>
      <c r="D25" s="50"/>
      <c r="E25" s="46">
        <f t="shared" si="2"/>
        <v>0</v>
      </c>
    </row>
    <row r="26" spans="2:8" x14ac:dyDescent="0.25">
      <c r="B26" s="49" t="s">
        <v>19</v>
      </c>
      <c r="C26" s="184"/>
      <c r="D26" s="50"/>
      <c r="E26" s="46">
        <f t="shared" si="2"/>
        <v>0</v>
      </c>
    </row>
    <row r="27" spans="2:8" ht="15.75" thickBot="1" x14ac:dyDescent="0.3">
      <c r="B27" s="54" t="s">
        <v>20</v>
      </c>
      <c r="C27" s="184"/>
      <c r="D27" s="55"/>
      <c r="E27" s="66">
        <f t="shared" si="2"/>
        <v>0</v>
      </c>
    </row>
    <row r="28" spans="2:8" s="2" customFormat="1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  <c r="F28" s="1"/>
      <c r="G28" s="1"/>
      <c r="H28" s="1"/>
    </row>
    <row r="29" spans="2:8" ht="16.5" thickTop="1" thickBot="1" x14ac:dyDescent="0.3">
      <c r="B29" s="58"/>
      <c r="C29" s="135"/>
      <c r="D29" s="135"/>
      <c r="E29" s="140"/>
    </row>
    <row r="30" spans="2:8" s="2" customFormat="1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  <c r="F30" s="1"/>
      <c r="G30" s="1"/>
      <c r="H30" s="1"/>
    </row>
    <row r="31" spans="2:8" ht="66" customHeight="1" thickTop="1" thickBot="1" x14ac:dyDescent="0.3">
      <c r="B31" s="152" t="s">
        <v>154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6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155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138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154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156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138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154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1"/>
  <sheetViews>
    <sheetView showGridLines="0" showZeros="0" view="pageBreakPreview" zoomScaleNormal="7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157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138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154</v>
      </c>
      <c r="C31" s="153"/>
      <c r="D31" s="153"/>
      <c r="E31" s="154"/>
    </row>
    <row r="61" ht="16.5" customHeight="1" x14ac:dyDescent="0.25"/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zoomScaleNormal="10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4" t="s">
        <v>30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2:14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spans="2:14" s="5" customFormat="1" x14ac:dyDescent="0.25">
      <c r="B5" s="39"/>
      <c r="C5" s="150" t="s">
        <v>0</v>
      </c>
      <c r="D5" s="150"/>
      <c r="E5" s="150"/>
      <c r="F5" s="150" t="s">
        <v>1</v>
      </c>
      <c r="G5" s="150"/>
      <c r="H5" s="150"/>
      <c r="I5" s="150" t="s">
        <v>2</v>
      </c>
      <c r="J5" s="150"/>
      <c r="K5" s="150"/>
      <c r="L5" s="150" t="s">
        <v>3</v>
      </c>
      <c r="M5" s="150"/>
      <c r="N5" s="151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0.02</v>
      </c>
      <c r="D7" s="12">
        <f t="shared" ref="D7:D18" si="0">IFERROR(C7/C$19,0)</f>
        <v>0.21473841183049583</v>
      </c>
      <c r="E7" s="12">
        <f t="shared" ref="E7:E18" si="1">IFERROR(C7/C$30,0)</f>
        <v>8.7268319781829196E-2</v>
      </c>
      <c r="F7" s="11">
        <v>1.7592592592592601E-3</v>
      </c>
      <c r="G7" s="12">
        <f t="shared" ref="G7:G18" si="2">IFERROR(F7/F$19,0)</f>
        <v>8.9464390818128139E-2</v>
      </c>
      <c r="H7" s="12">
        <f t="shared" ref="H7:H18" si="3">IFERROR(F7/F$30,0)</f>
        <v>2.973395931142411E-2</v>
      </c>
      <c r="I7" s="11">
        <v>7.0254629629629599E-3</v>
      </c>
      <c r="J7" s="12">
        <f t="shared" ref="J7:J18" si="4">IFERROR(I7/I$19,0)</f>
        <v>0.2435794542536116</v>
      </c>
      <c r="K7" s="12">
        <f t="shared" ref="K7:K18" si="5">IFERROR(I7/I$30,0)</f>
        <v>9.4843750000000004E-2</v>
      </c>
      <c r="L7" s="13">
        <f>SUM(C7,F7,I7)</f>
        <v>2.8784722222222218E-2</v>
      </c>
      <c r="M7" s="12">
        <f t="shared" ref="M7:M18" si="6">IFERROR(L7/L$19,0)</f>
        <v>0.20321948030723966</v>
      </c>
      <c r="N7" s="14">
        <f t="shared" ref="N7:N18" si="7">IFERROR(L7/L$30,0)</f>
        <v>7.9423881454986744E-2</v>
      </c>
    </row>
    <row r="8" spans="2:14" s="5" customFormat="1" x14ac:dyDescent="0.25">
      <c r="B8" s="134" t="s">
        <v>111</v>
      </c>
      <c r="C8" s="11">
        <v>6.4814814814814804E-3</v>
      </c>
      <c r="D8" s="12">
        <f t="shared" si="0"/>
        <v>6.9591151982105123E-2</v>
      </c>
      <c r="E8" s="12">
        <f t="shared" si="1"/>
        <v>2.8281399929296493E-2</v>
      </c>
      <c r="F8" s="11">
        <v>3.9351851851851901E-4</v>
      </c>
      <c r="G8" s="12">
        <f t="shared" si="2"/>
        <v>2.0011771630370784E-2</v>
      </c>
      <c r="H8" s="12">
        <f t="shared" si="3"/>
        <v>6.6510172143975027E-3</v>
      </c>
      <c r="I8" s="11">
        <v>2.1875000000000002E-3</v>
      </c>
      <c r="J8" s="12">
        <f t="shared" si="4"/>
        <v>7.584269662921353E-2</v>
      </c>
      <c r="K8" s="12">
        <f t="shared" si="5"/>
        <v>2.9531250000000016E-2</v>
      </c>
      <c r="L8" s="13">
        <f t="shared" ref="L8:L16" si="8">SUM(C8,F8,I8)</f>
        <v>9.0624999999999994E-3</v>
      </c>
      <c r="M8" s="12">
        <f t="shared" si="6"/>
        <v>6.3981042654028417E-2</v>
      </c>
      <c r="N8" s="14">
        <f t="shared" si="7"/>
        <v>2.5005588733114044E-2</v>
      </c>
    </row>
    <row r="9" spans="2:14" s="5" customFormat="1" x14ac:dyDescent="0.25">
      <c r="B9" s="10" t="s">
        <v>48</v>
      </c>
      <c r="C9" s="11">
        <v>2.9027777777777802E-2</v>
      </c>
      <c r="D9" s="12">
        <f t="shared" si="0"/>
        <v>0.31166894494842823</v>
      </c>
      <c r="E9" s="12">
        <f t="shared" si="1"/>
        <v>0.12666026968334942</v>
      </c>
      <c r="F9" s="11">
        <v>1.1226851851851899E-2</v>
      </c>
      <c r="G9" s="12">
        <f t="shared" si="2"/>
        <v>0.57092407298410941</v>
      </c>
      <c r="H9" s="12">
        <f t="shared" si="3"/>
        <v>0.18974960876369404</v>
      </c>
      <c r="I9" s="11">
        <v>8.6111111111111093E-3</v>
      </c>
      <c r="J9" s="12">
        <f t="shared" si="4"/>
        <v>0.29855537720706271</v>
      </c>
      <c r="K9" s="12">
        <f t="shared" si="5"/>
        <v>0.11625000000000002</v>
      </c>
      <c r="L9" s="13">
        <f t="shared" si="8"/>
        <v>4.8865740740740814E-2</v>
      </c>
      <c r="M9" s="12">
        <f t="shared" si="6"/>
        <v>0.34499101160320356</v>
      </c>
      <c r="N9" s="14">
        <f t="shared" si="7"/>
        <v>0.13483217832848998</v>
      </c>
    </row>
    <row r="10" spans="2:14" s="5" customFormat="1" x14ac:dyDescent="0.25">
      <c r="B10" s="10" t="s">
        <v>11</v>
      </c>
      <c r="C10" s="11">
        <v>1.28356481481481E-2</v>
      </c>
      <c r="D10" s="12">
        <f t="shared" si="0"/>
        <v>0.13781533490741837</v>
      </c>
      <c r="E10" s="12">
        <f t="shared" si="1"/>
        <v>5.6007272359981604E-2</v>
      </c>
      <c r="F10" s="11">
        <v>9.9537037037036999E-4</v>
      </c>
      <c r="G10" s="12">
        <f t="shared" si="2"/>
        <v>5.0618010594467196E-2</v>
      </c>
      <c r="H10" s="12">
        <f t="shared" si="3"/>
        <v>1.6823161189358362E-2</v>
      </c>
      <c r="I10" s="11">
        <v>4.3865740740740696E-3</v>
      </c>
      <c r="J10" s="12">
        <f t="shared" si="4"/>
        <v>0.15208667736757617</v>
      </c>
      <c r="K10" s="12">
        <f t="shared" si="5"/>
        <v>5.9218749999999966E-2</v>
      </c>
      <c r="L10" s="13">
        <f t="shared" si="8"/>
        <v>1.8217592592592539E-2</v>
      </c>
      <c r="M10" s="12">
        <f t="shared" si="6"/>
        <v>0.12861578689328279</v>
      </c>
      <c r="N10" s="14">
        <f t="shared" si="7"/>
        <v>5.0266662408584149E-2</v>
      </c>
    </row>
    <row r="11" spans="2:14" s="5" customFormat="1" x14ac:dyDescent="0.25">
      <c r="B11" s="10" t="s">
        <v>12</v>
      </c>
      <c r="C11" s="11">
        <v>4.5138888888888902E-3</v>
      </c>
      <c r="D11" s="12">
        <f t="shared" si="0"/>
        <v>4.8465266558966089E-2</v>
      </c>
      <c r="E11" s="12">
        <f t="shared" si="1"/>
        <v>1.9695974950760066E-2</v>
      </c>
      <c r="F11" s="11">
        <v>3.3564814814814801E-4</v>
      </c>
      <c r="G11" s="12">
        <f t="shared" si="2"/>
        <v>1.7068864037669169E-2</v>
      </c>
      <c r="H11" s="12">
        <f t="shared" si="3"/>
        <v>5.6729264475743318E-3</v>
      </c>
      <c r="I11" s="11">
        <v>2.0023148148148101E-3</v>
      </c>
      <c r="J11" s="12">
        <f t="shared" si="4"/>
        <v>6.9422150882824912E-2</v>
      </c>
      <c r="K11" s="12">
        <f t="shared" si="5"/>
        <v>2.7031249999999948E-2</v>
      </c>
      <c r="L11" s="13">
        <f t="shared" si="8"/>
        <v>6.8518518518518486E-3</v>
      </c>
      <c r="M11" s="12">
        <f t="shared" si="6"/>
        <v>4.8373917306749434E-2</v>
      </c>
      <c r="N11" s="14">
        <f t="shared" si="7"/>
        <v>1.8905885734359525E-2</v>
      </c>
    </row>
    <row r="12" spans="2:14" s="5" customFormat="1" x14ac:dyDescent="0.25">
      <c r="B12" s="10" t="s">
        <v>127</v>
      </c>
      <c r="C12" s="11">
        <v>3.21759259259259E-3</v>
      </c>
      <c r="D12" s="12">
        <f t="shared" si="0"/>
        <v>3.4547036162545015E-2</v>
      </c>
      <c r="E12" s="12">
        <f t="shared" si="1"/>
        <v>1.4039694964900751E-2</v>
      </c>
      <c r="F12" s="11">
        <v>0</v>
      </c>
      <c r="G12" s="12">
        <f t="shared" si="2"/>
        <v>0</v>
      </c>
      <c r="H12" s="12">
        <f t="shared" si="3"/>
        <v>0</v>
      </c>
      <c r="I12" s="11">
        <v>4.9768518518518499E-4</v>
      </c>
      <c r="J12" s="12">
        <f t="shared" si="4"/>
        <v>1.7255216693418944E-2</v>
      </c>
      <c r="K12" s="12">
        <f t="shared" si="5"/>
        <v>6.7187499999999999E-3</v>
      </c>
      <c r="L12" s="13">
        <f t="shared" si="8"/>
        <v>3.7152777777777748E-3</v>
      </c>
      <c r="M12" s="12">
        <f t="shared" si="6"/>
        <v>2.6229776107207031E-2</v>
      </c>
      <c r="N12" s="14">
        <f t="shared" si="7"/>
        <v>1.0251333312042914E-2</v>
      </c>
    </row>
    <row r="13" spans="2:14" s="5" customFormat="1" x14ac:dyDescent="0.25">
      <c r="B13" s="10" t="s">
        <v>116</v>
      </c>
      <c r="C13" s="11">
        <v>8.6805555555555605E-4</v>
      </c>
      <c r="D13" s="12">
        <f t="shared" si="0"/>
        <v>9.320243569031942E-3</v>
      </c>
      <c r="E13" s="12">
        <f t="shared" si="1"/>
        <v>3.7876874905307832E-3</v>
      </c>
      <c r="F13" s="11">
        <v>0</v>
      </c>
      <c r="G13" s="12">
        <f t="shared" si="2"/>
        <v>0</v>
      </c>
      <c r="H13" s="12">
        <f t="shared" si="3"/>
        <v>0</v>
      </c>
      <c r="I13" s="11">
        <v>3.4722222222222202E-4</v>
      </c>
      <c r="J13" s="12">
        <f t="shared" si="4"/>
        <v>1.2038523274478331E-2</v>
      </c>
      <c r="K13" s="12">
        <f t="shared" si="5"/>
        <v>4.687499999999999E-3</v>
      </c>
      <c r="L13" s="13">
        <f>SUM(C13,F13,I13)</f>
        <v>1.215277777777778E-3</v>
      </c>
      <c r="M13" s="12">
        <f t="shared" si="6"/>
        <v>8.579833306095767E-3</v>
      </c>
      <c r="N13" s="14">
        <f t="shared" si="7"/>
        <v>3.3532398684252558E-3</v>
      </c>
    </row>
    <row r="14" spans="2:14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>SUM(C15,F15,I15)</f>
        <v>0</v>
      </c>
      <c r="M15" s="12">
        <f t="shared" si="6"/>
        <v>0</v>
      </c>
      <c r="N15" s="14">
        <f t="shared" si="7"/>
        <v>0</v>
      </c>
    </row>
    <row r="16" spans="2:14" s="5" customFormat="1" x14ac:dyDescent="0.25">
      <c r="B16" s="10" t="s">
        <v>140</v>
      </c>
      <c r="C16" s="11">
        <v>5.78703703703704E-5</v>
      </c>
      <c r="D16" s="12">
        <f t="shared" si="0"/>
        <v>6.2134957126879615E-4</v>
      </c>
      <c r="E16" s="12">
        <f t="shared" si="1"/>
        <v>2.5251249936871889E-4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5.78703703703704E-5</v>
      </c>
      <c r="M16" s="12">
        <f t="shared" si="6"/>
        <v>4.085634907664652E-4</v>
      </c>
      <c r="N16" s="14">
        <f t="shared" si="7"/>
        <v>1.5967808897263128E-4</v>
      </c>
    </row>
    <row r="17" spans="2:14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1.61342592592593E-2</v>
      </c>
      <c r="D18" s="12">
        <f t="shared" si="0"/>
        <v>0.17323226046974069</v>
      </c>
      <c r="E18" s="12">
        <f t="shared" si="1"/>
        <v>7.0400484823998966E-2</v>
      </c>
      <c r="F18" s="11">
        <v>4.9537037037036998E-3</v>
      </c>
      <c r="G18" s="12">
        <f t="shared" si="2"/>
        <v>0.25191288993525524</v>
      </c>
      <c r="H18" s="12">
        <f t="shared" si="3"/>
        <v>8.3724569640062516E-2</v>
      </c>
      <c r="I18" s="11">
        <v>3.7847222222222201E-3</v>
      </c>
      <c r="J18" s="12">
        <f t="shared" si="4"/>
        <v>0.1312199036918138</v>
      </c>
      <c r="K18" s="12">
        <f t="shared" si="5"/>
        <v>5.1093749999999993E-2</v>
      </c>
      <c r="L18" s="13">
        <f>SUM(C18,F18,I18)</f>
        <v>2.487268518518522E-2</v>
      </c>
      <c r="M18" s="12">
        <f t="shared" si="6"/>
        <v>0.17560058833142689</v>
      </c>
      <c r="N18" s="14">
        <f t="shared" si="7"/>
        <v>6.8629642640436986E-2</v>
      </c>
    </row>
    <row r="19" spans="2:14" s="5" customFormat="1" ht="16.5" thickTop="1" thickBot="1" x14ac:dyDescent="0.3">
      <c r="B19" s="31" t="s">
        <v>3</v>
      </c>
      <c r="C19" s="32">
        <f>SUM(C7:C18)</f>
        <v>9.313657407407408E-2</v>
      </c>
      <c r="D19" s="33">
        <f>IFERROR(SUM(D7:D18),0)</f>
        <v>1</v>
      </c>
      <c r="E19" s="33">
        <f>IFERROR(SUM(E7:E18),0)</f>
        <v>0.40639361648401601</v>
      </c>
      <c r="F19" s="32">
        <f>SUM(F7:F18)</f>
        <v>1.9664351851851898E-2</v>
      </c>
      <c r="G19" s="33">
        <f>IFERROR(SUM(G7:G18),0)</f>
        <v>1</v>
      </c>
      <c r="H19" s="33">
        <f>IFERROR(SUM(H7:H18),0)</f>
        <v>0.33235524256651089</v>
      </c>
      <c r="I19" s="32">
        <f>SUM(I7:I18)</f>
        <v>2.8842592592592576E-2</v>
      </c>
      <c r="J19" s="33">
        <f>IFERROR(SUM(J7:J18),0)</f>
        <v>0.99999999999999989</v>
      </c>
      <c r="K19" s="33">
        <f>IFERROR(SUM(K7:K18),0)</f>
        <v>0.38937499999999997</v>
      </c>
      <c r="L19" s="32">
        <f>SUM(L7:L18)</f>
        <v>0.14164351851851856</v>
      </c>
      <c r="M19" s="33">
        <f>IFERROR(SUM(M7:M18),0)</f>
        <v>1</v>
      </c>
      <c r="N19" s="34">
        <f>IFERROR(SUM(N7:N18),0)</f>
        <v>0.3908280905694122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6" t="s">
        <v>5</v>
      </c>
      <c r="L21" s="16" t="s">
        <v>53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3.0775462962963001E-2</v>
      </c>
      <c r="D22" s="19"/>
      <c r="E22" s="12">
        <f>IFERROR(C22/C$30,0)</f>
        <v>0.1342861471642848</v>
      </c>
      <c r="F22" s="11">
        <v>7.9513888888888898E-3</v>
      </c>
      <c r="G22" s="19"/>
      <c r="H22" s="12">
        <f>IFERROR(F22/F$30,0)</f>
        <v>0.13438967136150234</v>
      </c>
      <c r="I22" s="11">
        <v>9.91898148148148E-3</v>
      </c>
      <c r="J22" s="19"/>
      <c r="K22" s="12">
        <f>IFERROR(I22/I$30,0)</f>
        <v>0.13390625000000003</v>
      </c>
      <c r="L22" s="13">
        <f>SUM(C22,F22,I22)</f>
        <v>4.8645833333333367E-2</v>
      </c>
      <c r="M22" s="19"/>
      <c r="N22" s="14">
        <f>IFERROR(L22/L$30,0)</f>
        <v>0.13422540159039387</v>
      </c>
    </row>
    <row r="23" spans="2:14" s="5" customFormat="1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 s="5" customFormat="1" x14ac:dyDescent="0.25">
      <c r="B24" s="18" t="s">
        <v>17</v>
      </c>
      <c r="C24" s="11">
        <v>1.72453703703704E-3</v>
      </c>
      <c r="D24" s="19"/>
      <c r="E24" s="12">
        <f t="shared" si="9"/>
        <v>7.5248724811878319E-3</v>
      </c>
      <c r="F24" s="11">
        <v>2.19907407407407E-4</v>
      </c>
      <c r="G24" s="19"/>
      <c r="H24" s="12">
        <f t="shared" si="10"/>
        <v>3.7167449139280046E-3</v>
      </c>
      <c r="I24" s="11">
        <v>4.3981481481481503E-4</v>
      </c>
      <c r="J24" s="19"/>
      <c r="K24" s="12">
        <f t="shared" si="11"/>
        <v>5.9375000000000053E-3</v>
      </c>
      <c r="L24" s="13">
        <f t="shared" si="12"/>
        <v>2.3842592592592622E-3</v>
      </c>
      <c r="M24" s="19"/>
      <c r="N24" s="14">
        <f t="shared" si="13"/>
        <v>6.5787372656724132E-3</v>
      </c>
    </row>
    <row r="25" spans="2:14" s="5" customFormat="1" x14ac:dyDescent="0.25">
      <c r="B25" s="18" t="s">
        <v>18</v>
      </c>
      <c r="C25" s="11">
        <v>2.5115740740740699E-2</v>
      </c>
      <c r="D25" s="19"/>
      <c r="E25" s="12">
        <f t="shared" si="9"/>
        <v>0.10959042472602375</v>
      </c>
      <c r="F25" s="11">
        <v>5.5902777777777799E-3</v>
      </c>
      <c r="G25" s="19"/>
      <c r="H25" s="12">
        <f t="shared" si="10"/>
        <v>9.4483568075117388E-2</v>
      </c>
      <c r="I25" s="11">
        <v>9.0393518518518505E-3</v>
      </c>
      <c r="J25" s="19"/>
      <c r="K25" s="12">
        <f t="shared" si="11"/>
        <v>0.12203125000000004</v>
      </c>
      <c r="L25" s="13">
        <f t="shared" si="12"/>
        <v>3.9745370370370334E-2</v>
      </c>
      <c r="M25" s="19"/>
      <c r="N25" s="14">
        <f t="shared" si="13"/>
        <v>0.10966691150640301</v>
      </c>
    </row>
    <row r="26" spans="2:14" s="5" customFormat="1" x14ac:dyDescent="0.25">
      <c r="B26" s="18" t="s">
        <v>19</v>
      </c>
      <c r="C26" s="11">
        <v>7.2407407407407406E-2</v>
      </c>
      <c r="D26" s="19"/>
      <c r="E26" s="12">
        <f t="shared" si="9"/>
        <v>0.3159436392101409</v>
      </c>
      <c r="F26" s="11">
        <v>2.2974537037037002E-2</v>
      </c>
      <c r="G26" s="19"/>
      <c r="H26" s="12">
        <f t="shared" si="10"/>
        <v>0.3883020344287943</v>
      </c>
      <c r="I26" s="11">
        <v>2.1423611111111102E-2</v>
      </c>
      <c r="J26" s="19"/>
      <c r="K26" s="12">
        <f t="shared" si="11"/>
        <v>0.28921874999999997</v>
      </c>
      <c r="L26" s="13">
        <f t="shared" si="12"/>
        <v>0.11680555555555551</v>
      </c>
      <c r="M26" s="19"/>
      <c r="N26" s="14">
        <f t="shared" si="13"/>
        <v>0.32229425478235868</v>
      </c>
    </row>
    <row r="27" spans="2:14" s="5" customFormat="1" ht="15.75" thickBot="1" x14ac:dyDescent="0.3">
      <c r="B27" s="23" t="s">
        <v>20</v>
      </c>
      <c r="C27" s="20">
        <v>6.0185185185185203E-3</v>
      </c>
      <c r="D27" s="24"/>
      <c r="E27" s="21">
        <f t="shared" si="9"/>
        <v>2.6261299934346758E-2</v>
      </c>
      <c r="F27" s="20">
        <v>2.7662037037037E-3</v>
      </c>
      <c r="G27" s="24"/>
      <c r="H27" s="21">
        <f t="shared" si="10"/>
        <v>4.675273865414703E-2</v>
      </c>
      <c r="I27" s="20">
        <v>4.4097222222222203E-3</v>
      </c>
      <c r="J27" s="24"/>
      <c r="K27" s="21">
        <f t="shared" si="11"/>
        <v>5.9531250000000001E-2</v>
      </c>
      <c r="L27" s="13">
        <f t="shared" si="12"/>
        <v>1.3194444444444439E-2</v>
      </c>
      <c r="M27" s="24"/>
      <c r="N27" s="22">
        <f t="shared" si="13"/>
        <v>3.6406604285759897E-2</v>
      </c>
    </row>
    <row r="28" spans="2:14" s="5" customFormat="1" ht="16.5" thickTop="1" thickBot="1" x14ac:dyDescent="0.3">
      <c r="B28" s="31" t="s">
        <v>3</v>
      </c>
      <c r="C28" s="32">
        <f>SUM(C22:C27)</f>
        <v>0.13604166666666667</v>
      </c>
      <c r="D28" s="33"/>
      <c r="E28" s="33">
        <f>IFERROR(SUM(E22:E27),0)</f>
        <v>0.59360638351598405</v>
      </c>
      <c r="F28" s="32">
        <f>SUM(F22:F27)</f>
        <v>3.9502314814814782E-2</v>
      </c>
      <c r="G28" s="33"/>
      <c r="H28" s="33">
        <f>IFERROR(SUM(H22:H27),0)</f>
        <v>0.66764475743348917</v>
      </c>
      <c r="I28" s="32">
        <f>SUM(I22:I27)</f>
        <v>4.5231481481481463E-2</v>
      </c>
      <c r="J28" s="33"/>
      <c r="K28" s="33">
        <f>IFERROR(SUM(K22:K27),0)</f>
        <v>0.61062500000000008</v>
      </c>
      <c r="L28" s="32">
        <f>SUM(L22:L27)</f>
        <v>0.22077546296296291</v>
      </c>
      <c r="M28" s="33"/>
      <c r="N28" s="34">
        <f>IFERROR(SUM(N22:N27),0)</f>
        <v>0.60917190943058797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0.22917824074074075</v>
      </c>
      <c r="D30" s="35"/>
      <c r="E30" s="36">
        <f>IFERROR(SUM(E19,E28),0)</f>
        <v>1</v>
      </c>
      <c r="F30" s="32">
        <f>SUM(F19,F28)</f>
        <v>5.916666666666668E-2</v>
      </c>
      <c r="G30" s="35"/>
      <c r="H30" s="36">
        <f>IFERROR(SUM(H19,H28),0)</f>
        <v>1</v>
      </c>
      <c r="I30" s="32">
        <f>SUM(I19,I28)</f>
        <v>7.4074074074074042E-2</v>
      </c>
      <c r="J30" s="35"/>
      <c r="K30" s="36">
        <f>IFERROR(SUM(K19,K28),0)</f>
        <v>1</v>
      </c>
      <c r="L30" s="37">
        <f>SUM(L19,L28)</f>
        <v>0.36241898148148144</v>
      </c>
      <c r="M30" s="35"/>
      <c r="N30" s="38">
        <f>IFERROR(SUM(N19,N28),0)</f>
        <v>1.0000000000000002</v>
      </c>
    </row>
    <row r="31" spans="2:14" s="5" customFormat="1" ht="66" customHeight="1" thickTop="1" thickBot="1" x14ac:dyDescent="0.3">
      <c r="B31" s="141" t="s">
        <v>125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160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21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29"/>
      <c r="D29" s="29"/>
      <c r="E29" s="68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161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162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23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163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164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24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29">
        <v>5.20833333333333E-4</v>
      </c>
      <c r="D7" s="44">
        <f t="shared" ref="D7:D18" si="0">IFERROR(C7/C$19,0)</f>
        <v>3.6615134255492267E-2</v>
      </c>
      <c r="E7" s="46">
        <f t="shared" ref="E7:E18" si="1">IFERROR(C7/C$30,0)</f>
        <v>3.4482758620689655E-2</v>
      </c>
    </row>
    <row r="8" spans="2:5" x14ac:dyDescent="0.25">
      <c r="B8" s="185" t="s">
        <v>111</v>
      </c>
      <c r="C8" s="129">
        <v>0</v>
      </c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29">
        <v>1.57407407407407E-3</v>
      </c>
      <c r="D9" s="44">
        <f t="shared" si="0"/>
        <v>0.11065907241659864</v>
      </c>
      <c r="E9" s="46">
        <f t="shared" si="1"/>
        <v>0.10421455938697297</v>
      </c>
    </row>
    <row r="10" spans="2:5" x14ac:dyDescent="0.25">
      <c r="B10" s="183" t="s">
        <v>11</v>
      </c>
      <c r="C10" s="129">
        <v>6.1342592592592601E-4</v>
      </c>
      <c r="D10" s="44">
        <f t="shared" si="0"/>
        <v>4.3124491456468704E-2</v>
      </c>
      <c r="E10" s="46">
        <f t="shared" si="1"/>
        <v>4.0613026819923403E-2</v>
      </c>
    </row>
    <row r="11" spans="2:5" x14ac:dyDescent="0.25">
      <c r="B11" s="183" t="s">
        <v>12</v>
      </c>
      <c r="C11" s="129">
        <v>0</v>
      </c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29">
        <v>0</v>
      </c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29">
        <v>0</v>
      </c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29">
        <v>0</v>
      </c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29">
        <v>0</v>
      </c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29">
        <v>0</v>
      </c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29">
        <v>0</v>
      </c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29">
        <v>1.15162037037037E-2</v>
      </c>
      <c r="D18" s="44">
        <f t="shared" si="0"/>
        <v>0.80960130187144042</v>
      </c>
      <c r="E18" s="46">
        <f t="shared" si="1"/>
        <v>0.7624521072796937</v>
      </c>
    </row>
    <row r="19" spans="2:5" ht="16.5" thickTop="1" thickBot="1" x14ac:dyDescent="0.3">
      <c r="B19" s="59" t="s">
        <v>3</v>
      </c>
      <c r="C19" s="130">
        <f>SUM(C7:C18)</f>
        <v>1.4224537037037029E-2</v>
      </c>
      <c r="D19" s="61">
        <f>IFERROR(SUM(D7:D18),0)</f>
        <v>1</v>
      </c>
      <c r="E19" s="62">
        <f>IFERROR(SUM(E7:E18),0)</f>
        <v>0.94176245210727971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127" t="s">
        <v>4</v>
      </c>
      <c r="D21" s="47"/>
      <c r="E21" s="48" t="s">
        <v>5</v>
      </c>
    </row>
    <row r="22" spans="2:5" x14ac:dyDescent="0.25">
      <c r="B22" s="49" t="s">
        <v>15</v>
      </c>
      <c r="C22" s="131">
        <v>0</v>
      </c>
      <c r="D22" s="50"/>
      <c r="E22" s="46">
        <f>IFERROR(C22/C$30,0)</f>
        <v>0</v>
      </c>
    </row>
    <row r="23" spans="2:5" x14ac:dyDescent="0.25">
      <c r="B23" s="49" t="s">
        <v>16</v>
      </c>
      <c r="C23" s="131">
        <v>0</v>
      </c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31">
        <v>0</v>
      </c>
      <c r="D24" s="50"/>
      <c r="E24" s="46">
        <f t="shared" si="2"/>
        <v>0</v>
      </c>
    </row>
    <row r="25" spans="2:5" x14ac:dyDescent="0.25">
      <c r="B25" s="49" t="s">
        <v>18</v>
      </c>
      <c r="C25" s="131">
        <v>0</v>
      </c>
      <c r="D25" s="50"/>
      <c r="E25" s="46">
        <f t="shared" si="2"/>
        <v>0</v>
      </c>
    </row>
    <row r="26" spans="2:5" x14ac:dyDescent="0.25">
      <c r="B26" s="49" t="s">
        <v>19</v>
      </c>
      <c r="C26" s="131">
        <v>8.7962962962963005E-4</v>
      </c>
      <c r="D26" s="50"/>
      <c r="E26" s="46">
        <f t="shared" si="2"/>
        <v>5.823754789272037E-2</v>
      </c>
    </row>
    <row r="27" spans="2:5" ht="15.75" thickBot="1" x14ac:dyDescent="0.3">
      <c r="B27" s="54" t="s">
        <v>20</v>
      </c>
      <c r="C27" s="132">
        <v>0</v>
      </c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130">
        <f>SUM(C22:C27)</f>
        <v>8.7962962962963005E-4</v>
      </c>
      <c r="D28" s="61"/>
      <c r="E28" s="62">
        <f>IFERROR(SUM(E22:E27),0)</f>
        <v>5.823754789272037E-2</v>
      </c>
    </row>
    <row r="29" spans="2:5" ht="16.5" thickTop="1" thickBot="1" x14ac:dyDescent="0.3">
      <c r="B29" s="58"/>
      <c r="C29" s="136"/>
      <c r="D29" s="135"/>
      <c r="E29" s="139"/>
    </row>
    <row r="30" spans="2:5" ht="16.5" thickTop="1" thickBot="1" x14ac:dyDescent="0.3">
      <c r="B30" s="59" t="s">
        <v>6</v>
      </c>
      <c r="C30" s="130">
        <f>SUM(C19,C28)</f>
        <v>1.5104166666666658E-2</v>
      </c>
      <c r="D30" s="63"/>
      <c r="E30" s="65">
        <f>IFERROR(SUM(E19,E28),0)</f>
        <v>1</v>
      </c>
    </row>
    <row r="31" spans="2:5" ht="66" customHeight="1" thickTop="1" thickBot="1" x14ac:dyDescent="0.3">
      <c r="B31" s="152" t="s">
        <v>165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166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118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167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8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168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22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29">
        <v>2.5810185185185198E-3</v>
      </c>
      <c r="D7" s="44">
        <f t="shared" ref="D7:D18" si="0">IFERROR(C7/C$19,0)</f>
        <v>0.29654255319148964</v>
      </c>
      <c r="E7" s="46">
        <f t="shared" ref="E7:E18" si="1">IFERROR(C7/C$30,0)</f>
        <v>0.29654255319148964</v>
      </c>
    </row>
    <row r="8" spans="2:5" x14ac:dyDescent="0.25">
      <c r="B8" s="185" t="s">
        <v>111</v>
      </c>
      <c r="C8" s="129">
        <v>0</v>
      </c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29">
        <v>2.8472222222222202E-3</v>
      </c>
      <c r="D9" s="44">
        <f t="shared" si="0"/>
        <v>0.32712765957446799</v>
      </c>
      <c r="E9" s="46">
        <f t="shared" si="1"/>
        <v>0.32712765957446799</v>
      </c>
    </row>
    <row r="10" spans="2:5" x14ac:dyDescent="0.25">
      <c r="B10" s="183" t="s">
        <v>11</v>
      </c>
      <c r="C10" s="129">
        <v>0</v>
      </c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29">
        <v>0</v>
      </c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29">
        <v>0</v>
      </c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29">
        <v>0</v>
      </c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29">
        <v>0</v>
      </c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29">
        <v>0</v>
      </c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29">
        <v>0</v>
      </c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29">
        <v>0</v>
      </c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29">
        <v>3.2754629629629601E-3</v>
      </c>
      <c r="D18" s="44">
        <f t="shared" si="0"/>
        <v>0.37632978723404242</v>
      </c>
      <c r="E18" s="46">
        <f t="shared" si="1"/>
        <v>0.37632978723404242</v>
      </c>
    </row>
    <row r="19" spans="2:5" ht="16.5" thickTop="1" thickBot="1" x14ac:dyDescent="0.3">
      <c r="B19" s="59" t="s">
        <v>3</v>
      </c>
      <c r="C19" s="130">
        <f>SUM(C7:C18)</f>
        <v>8.7037037037036996E-3</v>
      </c>
      <c r="D19" s="61">
        <f>IFERROR(SUM(D7:D18),0)</f>
        <v>1</v>
      </c>
      <c r="E19" s="62">
        <f>IFERROR(SUM(E7:E18),0)</f>
        <v>1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127" t="s">
        <v>4</v>
      </c>
      <c r="D21" s="47"/>
      <c r="E21" s="48" t="s">
        <v>5</v>
      </c>
    </row>
    <row r="22" spans="2:5" x14ac:dyDescent="0.25">
      <c r="B22" s="49" t="s">
        <v>15</v>
      </c>
      <c r="C22" s="131">
        <v>0</v>
      </c>
      <c r="D22" s="50"/>
      <c r="E22" s="46">
        <f>IFERROR(C22/C$30,0)</f>
        <v>0</v>
      </c>
    </row>
    <row r="23" spans="2:5" x14ac:dyDescent="0.25">
      <c r="B23" s="49" t="s">
        <v>16</v>
      </c>
      <c r="C23" s="131">
        <v>0</v>
      </c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31">
        <v>0</v>
      </c>
      <c r="D24" s="50"/>
      <c r="E24" s="46">
        <f t="shared" si="2"/>
        <v>0</v>
      </c>
    </row>
    <row r="25" spans="2:5" x14ac:dyDescent="0.25">
      <c r="B25" s="49" t="s">
        <v>18</v>
      </c>
      <c r="C25" s="131">
        <v>0</v>
      </c>
      <c r="D25" s="50"/>
      <c r="E25" s="46">
        <f t="shared" si="2"/>
        <v>0</v>
      </c>
    </row>
    <row r="26" spans="2:5" x14ac:dyDescent="0.25">
      <c r="B26" s="49" t="s">
        <v>19</v>
      </c>
      <c r="C26" s="131">
        <v>0</v>
      </c>
      <c r="D26" s="50"/>
      <c r="E26" s="46">
        <f t="shared" si="2"/>
        <v>0</v>
      </c>
    </row>
    <row r="27" spans="2:5" ht="15.75" thickBot="1" x14ac:dyDescent="0.3">
      <c r="B27" s="54" t="s">
        <v>20</v>
      </c>
      <c r="C27" s="132">
        <v>0</v>
      </c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13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6"/>
      <c r="D29" s="135"/>
      <c r="E29" s="139"/>
    </row>
    <row r="30" spans="2:5" ht="16.5" thickTop="1" thickBot="1" x14ac:dyDescent="0.3">
      <c r="B30" s="59" t="s">
        <v>6</v>
      </c>
      <c r="C30" s="130">
        <f>SUM(C19,C28)</f>
        <v>8.7037037037036996E-3</v>
      </c>
      <c r="D30" s="63"/>
      <c r="E30" s="65">
        <f>IFERROR(SUM(E19,E28),0)</f>
        <v>1</v>
      </c>
    </row>
    <row r="31" spans="2:5" ht="66" customHeight="1" thickTop="1" thickBot="1" x14ac:dyDescent="0.3">
      <c r="B31" s="152" t="s">
        <v>169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7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170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139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6" customHeight="1" thickTop="1" thickBot="1" x14ac:dyDescent="0.3">
      <c r="B31" s="152" t="s">
        <v>171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5" t="s">
        <v>172</v>
      </c>
      <c r="C3" s="156"/>
      <c r="D3" s="156"/>
      <c r="E3" s="157"/>
    </row>
    <row r="4" spans="2:5" x14ac:dyDescent="0.25">
      <c r="B4" s="158" t="s">
        <v>149</v>
      </c>
      <c r="C4" s="159"/>
      <c r="D4" s="159"/>
      <c r="E4" s="160"/>
    </row>
    <row r="5" spans="2:5" x14ac:dyDescent="0.25">
      <c r="B5" s="51"/>
      <c r="C5" s="159" t="s">
        <v>173</v>
      </c>
      <c r="D5" s="159"/>
      <c r="E5" s="160"/>
    </row>
    <row r="6" spans="2:5" x14ac:dyDescent="0.25">
      <c r="B6" s="133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83" t="s">
        <v>37</v>
      </c>
      <c r="C7" s="184"/>
      <c r="D7" s="44">
        <f t="shared" ref="D7:D18" si="0">IFERROR(C7/C$19,0)</f>
        <v>0</v>
      </c>
      <c r="E7" s="46">
        <f t="shared" ref="E7:E18" si="1">IFERROR(C7/C$30,0)</f>
        <v>0</v>
      </c>
    </row>
    <row r="8" spans="2:5" x14ac:dyDescent="0.25">
      <c r="B8" s="185" t="s">
        <v>111</v>
      </c>
      <c r="C8" s="184"/>
      <c r="D8" s="44">
        <f t="shared" si="0"/>
        <v>0</v>
      </c>
      <c r="E8" s="46">
        <f t="shared" si="1"/>
        <v>0</v>
      </c>
    </row>
    <row r="9" spans="2:5" x14ac:dyDescent="0.25">
      <c r="B9" s="183" t="s">
        <v>48</v>
      </c>
      <c r="C9" s="184"/>
      <c r="D9" s="44">
        <f t="shared" si="0"/>
        <v>0</v>
      </c>
      <c r="E9" s="46">
        <f t="shared" si="1"/>
        <v>0</v>
      </c>
    </row>
    <row r="10" spans="2:5" x14ac:dyDescent="0.25">
      <c r="B10" s="183" t="s">
        <v>11</v>
      </c>
      <c r="C10" s="184"/>
      <c r="D10" s="44">
        <f t="shared" si="0"/>
        <v>0</v>
      </c>
      <c r="E10" s="46">
        <f t="shared" si="1"/>
        <v>0</v>
      </c>
    </row>
    <row r="11" spans="2:5" x14ac:dyDescent="0.25">
      <c r="B11" s="183" t="s">
        <v>12</v>
      </c>
      <c r="C11" s="184"/>
      <c r="D11" s="44">
        <f t="shared" si="0"/>
        <v>0</v>
      </c>
      <c r="E11" s="46">
        <f t="shared" si="1"/>
        <v>0</v>
      </c>
    </row>
    <row r="12" spans="2:5" x14ac:dyDescent="0.25">
      <c r="B12" s="183" t="s">
        <v>127</v>
      </c>
      <c r="C12" s="184"/>
      <c r="D12" s="44">
        <f t="shared" si="0"/>
        <v>0</v>
      </c>
      <c r="E12" s="46">
        <f t="shared" si="1"/>
        <v>0</v>
      </c>
    </row>
    <row r="13" spans="2:5" x14ac:dyDescent="0.25">
      <c r="B13" s="183" t="s">
        <v>116</v>
      </c>
      <c r="C13" s="184"/>
      <c r="D13" s="44">
        <f t="shared" si="0"/>
        <v>0</v>
      </c>
      <c r="E13" s="46">
        <f t="shared" si="1"/>
        <v>0</v>
      </c>
    </row>
    <row r="14" spans="2:5" x14ac:dyDescent="0.25">
      <c r="B14" s="183" t="s">
        <v>117</v>
      </c>
      <c r="C14" s="184"/>
      <c r="D14" s="44">
        <f t="shared" si="0"/>
        <v>0</v>
      </c>
      <c r="E14" s="46">
        <f t="shared" si="1"/>
        <v>0</v>
      </c>
    </row>
    <row r="15" spans="2:5" x14ac:dyDescent="0.25">
      <c r="B15" s="183" t="s">
        <v>148</v>
      </c>
      <c r="C15" s="184"/>
      <c r="D15" s="44">
        <f t="shared" si="0"/>
        <v>0</v>
      </c>
      <c r="E15" s="46">
        <f t="shared" si="1"/>
        <v>0</v>
      </c>
    </row>
    <row r="16" spans="2:5" x14ac:dyDescent="0.25">
      <c r="B16" s="183" t="s">
        <v>140</v>
      </c>
      <c r="C16" s="184"/>
      <c r="D16" s="44">
        <f t="shared" si="0"/>
        <v>0</v>
      </c>
      <c r="E16" s="46">
        <f t="shared" si="1"/>
        <v>0</v>
      </c>
    </row>
    <row r="17" spans="2:5" x14ac:dyDescent="0.25">
      <c r="B17" s="183" t="s">
        <v>128</v>
      </c>
      <c r="C17" s="184"/>
      <c r="D17" s="44">
        <f t="shared" si="0"/>
        <v>0</v>
      </c>
      <c r="E17" s="46">
        <f t="shared" si="1"/>
        <v>0</v>
      </c>
    </row>
    <row r="18" spans="2:5" ht="15.75" thickBot="1" x14ac:dyDescent="0.3">
      <c r="B18" s="183" t="s">
        <v>13</v>
      </c>
      <c r="C18" s="184"/>
      <c r="D18" s="44">
        <f t="shared" si="0"/>
        <v>0</v>
      </c>
      <c r="E18" s="46">
        <f t="shared" si="1"/>
        <v>0</v>
      </c>
    </row>
    <row r="19" spans="2:5" ht="16.5" thickTop="1" thickBot="1" x14ac:dyDescent="0.3">
      <c r="B19" s="59" t="s">
        <v>3</v>
      </c>
      <c r="C19" s="60">
        <f>SUM(C7:C18)</f>
        <v>0</v>
      </c>
      <c r="D19" s="61">
        <f>IFERROR(SUM(D7:D18),0)</f>
        <v>0</v>
      </c>
      <c r="E19" s="62">
        <f>IFERROR(SUM(E7:E18),0)</f>
        <v>0</v>
      </c>
    </row>
    <row r="20" spans="2:5" ht="15.75" thickTop="1" x14ac:dyDescent="0.25">
      <c r="B20" s="56"/>
      <c r="C20" s="57"/>
      <c r="D20" s="57"/>
      <c r="E20" s="67"/>
    </row>
    <row r="21" spans="2:5" x14ac:dyDescent="0.25">
      <c r="B21" s="40" t="s">
        <v>14</v>
      </c>
      <c r="C21" s="41" t="s">
        <v>4</v>
      </c>
      <c r="D21" s="47"/>
      <c r="E21" s="48" t="s">
        <v>5</v>
      </c>
    </row>
    <row r="22" spans="2:5" x14ac:dyDescent="0.25">
      <c r="B22" s="49" t="s">
        <v>15</v>
      </c>
      <c r="C22" s="184"/>
      <c r="D22" s="50"/>
      <c r="E22" s="46">
        <f>IFERROR(C22/C$30,0)</f>
        <v>0</v>
      </c>
    </row>
    <row r="23" spans="2:5" x14ac:dyDescent="0.25">
      <c r="B23" s="49" t="s">
        <v>16</v>
      </c>
      <c r="C23" s="184"/>
      <c r="D23" s="50"/>
      <c r="E23" s="46">
        <f t="shared" ref="E23:E27" si="2">IFERROR(C23/C$30,0)</f>
        <v>0</v>
      </c>
    </row>
    <row r="24" spans="2:5" x14ac:dyDescent="0.25">
      <c r="B24" s="49" t="s">
        <v>17</v>
      </c>
      <c r="C24" s="184"/>
      <c r="D24" s="50"/>
      <c r="E24" s="46">
        <f t="shared" si="2"/>
        <v>0</v>
      </c>
    </row>
    <row r="25" spans="2:5" x14ac:dyDescent="0.25">
      <c r="B25" s="49" t="s">
        <v>18</v>
      </c>
      <c r="C25" s="184"/>
      <c r="D25" s="50"/>
      <c r="E25" s="46">
        <f t="shared" si="2"/>
        <v>0</v>
      </c>
    </row>
    <row r="26" spans="2:5" x14ac:dyDescent="0.25">
      <c r="B26" s="49" t="s">
        <v>19</v>
      </c>
      <c r="C26" s="184"/>
      <c r="D26" s="50"/>
      <c r="E26" s="46">
        <f t="shared" si="2"/>
        <v>0</v>
      </c>
    </row>
    <row r="27" spans="2:5" ht="15.75" thickBot="1" x14ac:dyDescent="0.3">
      <c r="B27" s="54" t="s">
        <v>20</v>
      </c>
      <c r="C27" s="184"/>
      <c r="D27" s="55"/>
      <c r="E27" s="46">
        <f t="shared" si="2"/>
        <v>0</v>
      </c>
    </row>
    <row r="28" spans="2:5" ht="16.5" thickTop="1" thickBot="1" x14ac:dyDescent="0.3">
      <c r="B28" s="59" t="s">
        <v>3</v>
      </c>
      <c r="C28" s="60">
        <f>SUM(C22:C27)</f>
        <v>0</v>
      </c>
      <c r="D28" s="61"/>
      <c r="E28" s="62">
        <f>IFERROR(SUM(E22:E27),0)</f>
        <v>0</v>
      </c>
    </row>
    <row r="29" spans="2:5" ht="16.5" thickTop="1" thickBot="1" x14ac:dyDescent="0.3">
      <c r="B29" s="58"/>
      <c r="C29" s="135"/>
      <c r="D29" s="135"/>
      <c r="E29" s="139"/>
    </row>
    <row r="30" spans="2:5" ht="16.5" thickTop="1" thickBot="1" x14ac:dyDescent="0.3">
      <c r="B30" s="59" t="s">
        <v>6</v>
      </c>
      <c r="C30" s="60">
        <f>SUM(C19,C28)</f>
        <v>0</v>
      </c>
      <c r="D30" s="63"/>
      <c r="E30" s="65">
        <f>IFERROR(SUM(E19,E28),0)</f>
        <v>0</v>
      </c>
    </row>
    <row r="31" spans="2:5" ht="65.25" customHeight="1" thickTop="1" thickBot="1" x14ac:dyDescent="0.3">
      <c r="B31" s="152" t="s">
        <v>174</v>
      </c>
      <c r="C31" s="153"/>
      <c r="D31" s="153"/>
      <c r="E31" s="154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80" zoomScaleNormal="8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58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4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4" customHeight="1" x14ac:dyDescent="0.25">
      <c r="B6" s="79" t="s">
        <v>113</v>
      </c>
      <c r="C6" s="80">
        <v>2.4768518518518499E-3</v>
      </c>
      <c r="D6" s="81">
        <v>0.174267100977199</v>
      </c>
    </row>
    <row r="7" spans="2:4" s="75" customFormat="1" ht="24" customHeight="1" x14ac:dyDescent="0.25">
      <c r="B7" s="79" t="s">
        <v>133</v>
      </c>
      <c r="C7" s="80">
        <v>1.3657407407407401E-3</v>
      </c>
      <c r="D7" s="81">
        <v>9.6091205211726399E-2</v>
      </c>
    </row>
    <row r="8" spans="2:4" s="75" customFormat="1" ht="24" customHeight="1" x14ac:dyDescent="0.25">
      <c r="B8" s="79" t="s">
        <v>75</v>
      </c>
      <c r="C8" s="80">
        <v>1.2615740740740699E-3</v>
      </c>
      <c r="D8" s="81">
        <v>8.8762214983713394E-2</v>
      </c>
    </row>
    <row r="9" spans="2:4" s="75" customFormat="1" ht="24" customHeight="1" x14ac:dyDescent="0.25">
      <c r="B9" s="79" t="s">
        <v>114</v>
      </c>
      <c r="C9" s="80">
        <v>1.1226851851851901E-3</v>
      </c>
      <c r="D9" s="81">
        <v>7.8990228013029296E-2</v>
      </c>
    </row>
    <row r="10" spans="2:4" s="75" customFormat="1" ht="24" customHeight="1" x14ac:dyDescent="0.25">
      <c r="B10" s="79" t="s">
        <v>175</v>
      </c>
      <c r="C10" s="80">
        <v>8.4490740740740696E-4</v>
      </c>
      <c r="D10" s="81">
        <v>5.9446254071661202E-2</v>
      </c>
    </row>
    <row r="11" spans="2:4" s="75" customFormat="1" ht="24" customHeight="1" x14ac:dyDescent="0.25">
      <c r="B11" s="79" t="s">
        <v>176</v>
      </c>
      <c r="C11" s="80">
        <v>8.1018518518518505E-4</v>
      </c>
      <c r="D11" s="81">
        <v>5.7003257328990198E-2</v>
      </c>
    </row>
    <row r="12" spans="2:4" s="75" customFormat="1" ht="24" customHeight="1" x14ac:dyDescent="0.25">
      <c r="B12" s="79" t="s">
        <v>177</v>
      </c>
      <c r="C12" s="80">
        <v>7.6388888888888904E-4</v>
      </c>
      <c r="D12" s="81">
        <v>5.3745928338762197E-2</v>
      </c>
    </row>
    <row r="13" spans="2:4" s="75" customFormat="1" ht="24" customHeight="1" x14ac:dyDescent="0.25">
      <c r="B13" s="79" t="s">
        <v>115</v>
      </c>
      <c r="C13" s="80">
        <v>5.4398148148148101E-4</v>
      </c>
      <c r="D13" s="81">
        <v>3.8273615635179101E-2</v>
      </c>
    </row>
    <row r="14" spans="2:4" s="75" customFormat="1" ht="24" customHeight="1" x14ac:dyDescent="0.25">
      <c r="B14" s="79" t="s">
        <v>141</v>
      </c>
      <c r="C14" s="80">
        <v>5.32407407407407E-4</v>
      </c>
      <c r="D14" s="81">
        <v>3.7459283387622201E-2</v>
      </c>
    </row>
    <row r="15" spans="2:4" s="75" customFormat="1" ht="24" customHeight="1" x14ac:dyDescent="0.25">
      <c r="B15" s="79" t="s">
        <v>71</v>
      </c>
      <c r="C15" s="80">
        <v>4.7453703703703698E-4</v>
      </c>
      <c r="D15" s="81">
        <v>3.33876221498371E-2</v>
      </c>
    </row>
    <row r="16" spans="2:4" s="75" customFormat="1" ht="24" customHeight="1" x14ac:dyDescent="0.25">
      <c r="B16" s="79" t="s">
        <v>178</v>
      </c>
      <c r="C16" s="80">
        <v>3.8194444444444398E-4</v>
      </c>
      <c r="D16" s="81">
        <v>2.6872964169381099E-2</v>
      </c>
    </row>
    <row r="17" spans="2:4" s="75" customFormat="1" ht="24" customHeight="1" x14ac:dyDescent="0.25">
      <c r="B17" s="79" t="s">
        <v>179</v>
      </c>
      <c r="C17" s="80">
        <v>3.7037037037037003E-4</v>
      </c>
      <c r="D17" s="81">
        <v>2.6058631921824098E-2</v>
      </c>
    </row>
    <row r="18" spans="2:4" s="75" customFormat="1" ht="24" customHeight="1" x14ac:dyDescent="0.25">
      <c r="B18" s="79" t="s">
        <v>72</v>
      </c>
      <c r="C18" s="80">
        <v>3.4722222222222202E-4</v>
      </c>
      <c r="D18" s="81">
        <v>2.4429967426710102E-2</v>
      </c>
    </row>
    <row r="19" spans="2:4" s="75" customFormat="1" ht="24" customHeight="1" x14ac:dyDescent="0.25">
      <c r="B19" s="79" t="s">
        <v>180</v>
      </c>
      <c r="C19" s="80">
        <v>3.1250000000000001E-4</v>
      </c>
      <c r="D19" s="81">
        <v>2.1986970684039101E-2</v>
      </c>
    </row>
    <row r="20" spans="2:4" s="75" customFormat="1" ht="24" customHeight="1" x14ac:dyDescent="0.25">
      <c r="B20" s="79" t="s">
        <v>181</v>
      </c>
      <c r="C20" s="80">
        <v>2.6620370370370399E-4</v>
      </c>
      <c r="D20" s="81">
        <v>1.8729641693811101E-2</v>
      </c>
    </row>
    <row r="21" spans="2:4" s="75" customFormat="1" ht="24" customHeight="1" x14ac:dyDescent="0.25">
      <c r="B21" s="79" t="s">
        <v>119</v>
      </c>
      <c r="C21" s="80">
        <v>2.5462962962962999E-4</v>
      </c>
      <c r="D21" s="81">
        <v>1.79153094462541E-2</v>
      </c>
    </row>
    <row r="22" spans="2:4" s="75" customFormat="1" ht="24" customHeight="1" x14ac:dyDescent="0.25">
      <c r="B22" s="79" t="s">
        <v>76</v>
      </c>
      <c r="C22" s="80">
        <v>2.5462962962962999E-4</v>
      </c>
      <c r="D22" s="81">
        <v>1.79153094462541E-2</v>
      </c>
    </row>
    <row r="23" spans="2:4" s="75" customFormat="1" ht="24" customHeight="1" x14ac:dyDescent="0.25">
      <c r="B23" s="79" t="s">
        <v>129</v>
      </c>
      <c r="C23" s="80">
        <v>2.4305555555555601E-4</v>
      </c>
      <c r="D23" s="81">
        <v>1.71009771986971E-2</v>
      </c>
    </row>
    <row r="24" spans="2:4" s="75" customFormat="1" ht="24" customHeight="1" x14ac:dyDescent="0.25">
      <c r="B24" s="79" t="s">
        <v>182</v>
      </c>
      <c r="C24" s="80">
        <v>1.8518518518518501E-4</v>
      </c>
      <c r="D24" s="81">
        <v>1.30293159609121E-2</v>
      </c>
    </row>
    <row r="25" spans="2:4" s="75" customFormat="1" ht="24" customHeight="1" thickBot="1" x14ac:dyDescent="0.3">
      <c r="B25" s="82" t="s">
        <v>130</v>
      </c>
      <c r="C25" s="83">
        <v>1.8518518518518501E-4</v>
      </c>
      <c r="D25" s="84">
        <v>1.30293159609121E-2</v>
      </c>
    </row>
    <row r="27" spans="2:4" x14ac:dyDescent="0.25">
      <c r="C27" s="1" t="s">
        <v>112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2"/>
  <sheetViews>
    <sheetView showGridLines="0" showZeros="0" zoomScale="80" zoomScaleNormal="80" zoomScaleSheetLayoutView="8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68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4" customHeight="1" x14ac:dyDescent="0.25">
      <c r="B5" s="85" t="s">
        <v>10</v>
      </c>
      <c r="C5" s="86" t="s">
        <v>57</v>
      </c>
      <c r="D5" s="87" t="s">
        <v>5</v>
      </c>
    </row>
    <row r="6" spans="2:4" s="75" customFormat="1" ht="24" customHeight="1" x14ac:dyDescent="0.25">
      <c r="B6" s="79" t="s">
        <v>133</v>
      </c>
      <c r="C6" s="80">
        <v>8.2175925925925895E-4</v>
      </c>
      <c r="D6" s="81">
        <v>0.150105708245243</v>
      </c>
    </row>
    <row r="7" spans="2:4" s="75" customFormat="1" ht="24" customHeight="1" x14ac:dyDescent="0.25">
      <c r="B7" s="79" t="s">
        <v>113</v>
      </c>
      <c r="C7" s="80">
        <v>7.4074074074074103E-4</v>
      </c>
      <c r="D7" s="81">
        <v>0.135306553911205</v>
      </c>
    </row>
    <row r="8" spans="2:4" s="75" customFormat="1" ht="24" customHeight="1" x14ac:dyDescent="0.25">
      <c r="B8" s="79" t="s">
        <v>175</v>
      </c>
      <c r="C8" s="80">
        <v>5.20833333333333E-4</v>
      </c>
      <c r="D8" s="81">
        <v>9.5137420718816104E-2</v>
      </c>
    </row>
    <row r="9" spans="2:4" s="75" customFormat="1" ht="24" customHeight="1" x14ac:dyDescent="0.25">
      <c r="B9" s="79" t="s">
        <v>71</v>
      </c>
      <c r="C9" s="80">
        <v>4.9768518518518499E-4</v>
      </c>
      <c r="D9" s="81">
        <v>9.0909090909090898E-2</v>
      </c>
    </row>
    <row r="10" spans="2:4" s="75" customFormat="1" ht="24" customHeight="1" x14ac:dyDescent="0.25">
      <c r="B10" s="79" t="s">
        <v>178</v>
      </c>
      <c r="C10" s="80">
        <v>4.9768518518518499E-4</v>
      </c>
      <c r="D10" s="81">
        <v>9.0909090909090898E-2</v>
      </c>
    </row>
    <row r="11" spans="2:4" s="75" customFormat="1" ht="24" customHeight="1" x14ac:dyDescent="0.25">
      <c r="B11" s="79" t="s">
        <v>141</v>
      </c>
      <c r="C11" s="80">
        <v>4.7453703703703698E-4</v>
      </c>
      <c r="D11" s="81">
        <v>8.6680761099365705E-2</v>
      </c>
    </row>
    <row r="12" spans="2:4" s="75" customFormat="1" ht="24" customHeight="1" x14ac:dyDescent="0.25">
      <c r="B12" s="79" t="s">
        <v>176</v>
      </c>
      <c r="C12" s="80">
        <v>3.5879629629629602E-4</v>
      </c>
      <c r="D12" s="81">
        <v>6.5539112050740006E-2</v>
      </c>
    </row>
    <row r="13" spans="2:4" s="75" customFormat="1" ht="24" customHeight="1" x14ac:dyDescent="0.25">
      <c r="B13" s="79" t="s">
        <v>177</v>
      </c>
      <c r="C13" s="80">
        <v>3.5879629629629602E-4</v>
      </c>
      <c r="D13" s="81">
        <v>6.5539112050740006E-2</v>
      </c>
    </row>
    <row r="14" spans="2:4" s="75" customFormat="1" ht="24" customHeight="1" x14ac:dyDescent="0.25">
      <c r="B14" s="79" t="s">
        <v>181</v>
      </c>
      <c r="C14" s="80">
        <v>2.89351851851852E-4</v>
      </c>
      <c r="D14" s="81">
        <v>5.2854122621564498E-2</v>
      </c>
    </row>
    <row r="15" spans="2:4" s="75" customFormat="1" ht="24" customHeight="1" x14ac:dyDescent="0.25">
      <c r="B15" s="79" t="s">
        <v>129</v>
      </c>
      <c r="C15" s="80">
        <v>2.0833333333333299E-4</v>
      </c>
      <c r="D15" s="81">
        <v>3.80549682875264E-2</v>
      </c>
    </row>
    <row r="16" spans="2:4" s="75" customFormat="1" ht="24" customHeight="1" x14ac:dyDescent="0.25">
      <c r="B16" s="79" t="s">
        <v>183</v>
      </c>
      <c r="C16" s="80">
        <v>1.7361111111111101E-4</v>
      </c>
      <c r="D16" s="81">
        <v>3.1712473572938701E-2</v>
      </c>
    </row>
    <row r="17" spans="2:4" s="75" customFormat="1" ht="24" customHeight="1" x14ac:dyDescent="0.25">
      <c r="B17" s="79" t="s">
        <v>130</v>
      </c>
      <c r="C17" s="80">
        <v>1.6203703703703701E-4</v>
      </c>
      <c r="D17" s="81">
        <v>2.9598308668076102E-2</v>
      </c>
    </row>
    <row r="18" spans="2:4" s="75" customFormat="1" ht="24" customHeight="1" x14ac:dyDescent="0.25">
      <c r="B18" s="79" t="s">
        <v>184</v>
      </c>
      <c r="C18" s="80">
        <v>1.04166666666667E-4</v>
      </c>
      <c r="D18" s="81">
        <v>1.90274841437632E-2</v>
      </c>
    </row>
    <row r="19" spans="2:4" s="75" customFormat="1" ht="24" customHeight="1" x14ac:dyDescent="0.25">
      <c r="B19" s="79" t="s">
        <v>185</v>
      </c>
      <c r="C19" s="80">
        <v>1.04166666666667E-4</v>
      </c>
      <c r="D19" s="81">
        <v>1.90274841437632E-2</v>
      </c>
    </row>
    <row r="20" spans="2:4" s="75" customFormat="1" ht="24" customHeight="1" x14ac:dyDescent="0.25">
      <c r="B20" s="79" t="s">
        <v>180</v>
      </c>
      <c r="C20" s="80">
        <v>5.78703703703704E-5</v>
      </c>
      <c r="D20" s="81">
        <v>1.05708245243129E-2</v>
      </c>
    </row>
    <row r="21" spans="2:4" s="75" customFormat="1" ht="24" customHeight="1" x14ac:dyDescent="0.25">
      <c r="B21" s="79" t="s">
        <v>137</v>
      </c>
      <c r="C21" s="80">
        <v>5.78703703703704E-5</v>
      </c>
      <c r="D21" s="81">
        <v>1.05708245243129E-2</v>
      </c>
    </row>
    <row r="22" spans="2:4" s="75" customFormat="1" ht="24" customHeight="1" thickBot="1" x14ac:dyDescent="0.3">
      <c r="B22" s="82" t="s">
        <v>114</v>
      </c>
      <c r="C22" s="83">
        <v>4.6296296296296301E-5</v>
      </c>
      <c r="D22" s="84">
        <v>8.4566596194503192E-3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zoomScale="70" zoomScaleNormal="7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69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ht="24" customHeight="1" x14ac:dyDescent="0.25">
      <c r="B5" s="7" t="s">
        <v>10</v>
      </c>
      <c r="C5" s="8" t="s">
        <v>57</v>
      </c>
      <c r="D5" s="73" t="s">
        <v>5</v>
      </c>
    </row>
    <row r="6" spans="2:4" s="75" customFormat="1" ht="24" customHeight="1" x14ac:dyDescent="0.25">
      <c r="B6" s="79" t="s">
        <v>133</v>
      </c>
      <c r="C6" s="80">
        <v>1.0648148148148101E-3</v>
      </c>
      <c r="D6" s="81">
        <v>0.178640776699029</v>
      </c>
    </row>
    <row r="7" spans="2:4" s="75" customFormat="1" ht="24" customHeight="1" x14ac:dyDescent="0.25">
      <c r="B7" s="79" t="s">
        <v>113</v>
      </c>
      <c r="C7" s="80">
        <v>6.9444444444444404E-4</v>
      </c>
      <c r="D7" s="81">
        <v>0.116504854368932</v>
      </c>
    </row>
    <row r="8" spans="2:4" s="75" customFormat="1" ht="24" customHeight="1" x14ac:dyDescent="0.25">
      <c r="B8" s="79" t="s">
        <v>75</v>
      </c>
      <c r="C8" s="80">
        <v>4.2824074074074102E-4</v>
      </c>
      <c r="D8" s="81">
        <v>7.1844660194174806E-2</v>
      </c>
    </row>
    <row r="9" spans="2:4" s="75" customFormat="1" ht="24" customHeight="1" x14ac:dyDescent="0.25">
      <c r="B9" s="79" t="s">
        <v>71</v>
      </c>
      <c r="C9" s="80">
        <v>4.2824074074074102E-4</v>
      </c>
      <c r="D9" s="81">
        <v>7.1844660194174806E-2</v>
      </c>
    </row>
    <row r="10" spans="2:4" s="75" customFormat="1" ht="24" customHeight="1" x14ac:dyDescent="0.25">
      <c r="B10" s="79" t="s">
        <v>178</v>
      </c>
      <c r="C10" s="80">
        <v>4.1666666666666702E-4</v>
      </c>
      <c r="D10" s="81">
        <v>6.9902912621359198E-2</v>
      </c>
    </row>
    <row r="11" spans="2:4" s="75" customFormat="1" ht="24" customHeight="1" x14ac:dyDescent="0.25">
      <c r="B11" s="79" t="s">
        <v>177</v>
      </c>
      <c r="C11" s="80">
        <v>3.7037037037037003E-4</v>
      </c>
      <c r="D11" s="81">
        <v>6.2135922330097099E-2</v>
      </c>
    </row>
    <row r="12" spans="2:4" s="75" customFormat="1" ht="24" customHeight="1" x14ac:dyDescent="0.25">
      <c r="B12" s="79" t="s">
        <v>175</v>
      </c>
      <c r="C12" s="80">
        <v>2.89351851851852E-4</v>
      </c>
      <c r="D12" s="81">
        <v>4.85436893203883E-2</v>
      </c>
    </row>
    <row r="13" spans="2:4" s="75" customFormat="1" ht="24" customHeight="1" x14ac:dyDescent="0.25">
      <c r="B13" s="79" t="s">
        <v>129</v>
      </c>
      <c r="C13" s="80">
        <v>2.31481481481481E-4</v>
      </c>
      <c r="D13" s="81">
        <v>3.8834951456310697E-2</v>
      </c>
    </row>
    <row r="14" spans="2:4" s="75" customFormat="1" ht="24" customHeight="1" x14ac:dyDescent="0.25">
      <c r="B14" s="79" t="s">
        <v>114</v>
      </c>
      <c r="C14" s="80">
        <v>2.19907407407407E-4</v>
      </c>
      <c r="D14" s="81">
        <v>3.6893203883495103E-2</v>
      </c>
    </row>
    <row r="15" spans="2:4" s="75" customFormat="1" ht="24" customHeight="1" x14ac:dyDescent="0.25">
      <c r="B15" s="79" t="s">
        <v>141</v>
      </c>
      <c r="C15" s="80">
        <v>2.19907407407407E-4</v>
      </c>
      <c r="D15" s="81">
        <v>3.6893203883495103E-2</v>
      </c>
    </row>
    <row r="16" spans="2:4" s="75" customFormat="1" ht="24" customHeight="1" x14ac:dyDescent="0.25">
      <c r="B16" s="79" t="s">
        <v>183</v>
      </c>
      <c r="C16" s="80">
        <v>1.7361111111111101E-4</v>
      </c>
      <c r="D16" s="81">
        <v>2.9126213592233E-2</v>
      </c>
    </row>
    <row r="17" spans="2:4" s="75" customFormat="1" ht="24" customHeight="1" x14ac:dyDescent="0.25">
      <c r="B17" s="79" t="s">
        <v>180</v>
      </c>
      <c r="C17" s="80">
        <v>1.38888888888889E-4</v>
      </c>
      <c r="D17" s="81">
        <v>2.3300970873786402E-2</v>
      </c>
    </row>
    <row r="18" spans="2:4" s="75" customFormat="1" ht="24" customHeight="1" x14ac:dyDescent="0.25">
      <c r="B18" s="79" t="s">
        <v>120</v>
      </c>
      <c r="C18" s="80">
        <v>1.38888888888889E-4</v>
      </c>
      <c r="D18" s="81">
        <v>2.3300970873786402E-2</v>
      </c>
    </row>
    <row r="19" spans="2:4" s="75" customFormat="1" ht="24" customHeight="1" x14ac:dyDescent="0.25">
      <c r="B19" s="79" t="s">
        <v>115</v>
      </c>
      <c r="C19" s="80">
        <v>1.38888888888889E-4</v>
      </c>
      <c r="D19" s="81">
        <v>2.3300970873786402E-2</v>
      </c>
    </row>
    <row r="20" spans="2:4" s="75" customFormat="1" ht="24" customHeight="1" x14ac:dyDescent="0.25">
      <c r="B20" s="79" t="s">
        <v>135</v>
      </c>
      <c r="C20" s="80">
        <v>1.15740740740741E-4</v>
      </c>
      <c r="D20" s="81">
        <v>1.94174757281553E-2</v>
      </c>
    </row>
    <row r="21" spans="2:4" s="75" customFormat="1" ht="24" customHeight="1" x14ac:dyDescent="0.25">
      <c r="B21" s="79" t="s">
        <v>76</v>
      </c>
      <c r="C21" s="80">
        <v>1.15740740740741E-4</v>
      </c>
      <c r="D21" s="81">
        <v>1.94174757281553E-2</v>
      </c>
    </row>
    <row r="22" spans="2:4" s="75" customFormat="1" ht="24" customHeight="1" x14ac:dyDescent="0.25">
      <c r="B22" s="79" t="s">
        <v>72</v>
      </c>
      <c r="C22" s="80">
        <v>1.15740740740741E-4</v>
      </c>
      <c r="D22" s="81">
        <v>1.94174757281553E-2</v>
      </c>
    </row>
    <row r="23" spans="2:4" s="75" customFormat="1" ht="24" customHeight="1" x14ac:dyDescent="0.25">
      <c r="B23" s="79" t="s">
        <v>182</v>
      </c>
      <c r="C23" s="80">
        <v>1.04166666666667E-4</v>
      </c>
      <c r="D23" s="81">
        <v>1.7475728155339799E-2</v>
      </c>
    </row>
    <row r="24" spans="2:4" s="75" customFormat="1" ht="24" customHeight="1" x14ac:dyDescent="0.25">
      <c r="B24" s="79" t="s">
        <v>186</v>
      </c>
      <c r="C24" s="80">
        <v>9.2592592592592602E-5</v>
      </c>
      <c r="D24" s="81">
        <v>1.5533980582524301E-2</v>
      </c>
    </row>
    <row r="25" spans="2:4" s="75" customFormat="1" ht="24" customHeight="1" x14ac:dyDescent="0.25">
      <c r="B25" s="79" t="s">
        <v>187</v>
      </c>
      <c r="C25" s="80">
        <v>8.1018518518518503E-5</v>
      </c>
      <c r="D25" s="81">
        <v>1.35922330097087E-2</v>
      </c>
    </row>
    <row r="26" spans="2:4" s="75" customFormat="1" ht="24" customHeight="1" thickBot="1" x14ac:dyDescent="0.3">
      <c r="B26" s="82" t="s">
        <v>137</v>
      </c>
      <c r="C26" s="83">
        <v>8.1018518518518503E-5</v>
      </c>
      <c r="D26" s="84">
        <v>1.35922330097087E-2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zoomScale="90" zoomScaleNormal="80" zoomScaleSheetLayoutView="9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4" t="s">
        <v>31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5" customFormat="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1.68981481481481E-3</v>
      </c>
      <c r="D7" s="12">
        <f t="shared" ref="D7:D18" si="0">IFERROR(C7/C$19,0)</f>
        <v>5.9958932238192743E-2</v>
      </c>
      <c r="E7" s="12">
        <f t="shared" ref="E7:E18" si="1">IFERROR(C7/C$30,0)</f>
        <v>1.7072029934518194E-2</v>
      </c>
      <c r="F7" s="11">
        <v>1.0416666666666699E-3</v>
      </c>
      <c r="G7" s="12">
        <f t="shared" ref="G7:G18" si="2">IFERROR(F7/F$19,0)</f>
        <v>5.0647158131682753E-2</v>
      </c>
      <c r="H7" s="12">
        <f t="shared" ref="H7:H18" si="3">IFERROR(F7/F$30,0)</f>
        <v>2.7165710836100303E-2</v>
      </c>
      <c r="I7" s="11">
        <v>2.7314814814814801E-3</v>
      </c>
      <c r="J7" s="12">
        <f t="shared" ref="J7:J18" si="4">IFERROR(I7/I$19,0)</f>
        <v>5.6030389363722649E-2</v>
      </c>
      <c r="K7" s="14">
        <f t="shared" ref="K7:K18" si="5">IFERROR(I7/I$30,0)</f>
        <v>1.9890434049726069E-2</v>
      </c>
    </row>
    <row r="8" spans="2:11" s="5" customFormat="1" x14ac:dyDescent="0.25">
      <c r="B8" s="134" t="s">
        <v>111</v>
      </c>
      <c r="C8" s="11">
        <v>8.7962962962963005E-4</v>
      </c>
      <c r="D8" s="12">
        <f t="shared" si="0"/>
        <v>3.1211498973305916E-2</v>
      </c>
      <c r="E8" s="12">
        <f t="shared" si="1"/>
        <v>8.886810102899911E-3</v>
      </c>
      <c r="F8" s="11">
        <v>2.7893518518518502E-3</v>
      </c>
      <c r="G8" s="12">
        <f t="shared" si="2"/>
        <v>0.13562183455261664</v>
      </c>
      <c r="H8" s="12">
        <f t="shared" si="3"/>
        <v>7.2743736794446096E-2</v>
      </c>
      <c r="I8" s="11">
        <v>3.6689814814814801E-3</v>
      </c>
      <c r="J8" s="12">
        <f t="shared" si="4"/>
        <v>7.5261158594491881E-2</v>
      </c>
      <c r="K8" s="14">
        <f t="shared" si="5"/>
        <v>2.671723556679307E-2</v>
      </c>
    </row>
    <row r="9" spans="2:11" s="5" customFormat="1" x14ac:dyDescent="0.25">
      <c r="B9" s="10" t="s">
        <v>48</v>
      </c>
      <c r="C9" s="11">
        <v>1.86805555555556E-2</v>
      </c>
      <c r="D9" s="12">
        <f t="shared" si="0"/>
        <v>0.66283367556468209</v>
      </c>
      <c r="E9" s="12">
        <f t="shared" si="1"/>
        <v>0.18872778297474321</v>
      </c>
      <c r="F9" s="11">
        <v>4.9074074074074098E-3</v>
      </c>
      <c r="G9" s="12">
        <f t="shared" si="2"/>
        <v>0.23860438942037146</v>
      </c>
      <c r="H9" s="12">
        <f t="shared" si="3"/>
        <v>0.1279806821611833</v>
      </c>
      <c r="I9" s="11">
        <v>2.3587962962963002E-2</v>
      </c>
      <c r="J9" s="12">
        <f t="shared" si="4"/>
        <v>0.48385565052231783</v>
      </c>
      <c r="K9" s="14">
        <f t="shared" si="5"/>
        <v>0.17176569742941447</v>
      </c>
    </row>
    <row r="10" spans="2:11" s="5" customFormat="1" x14ac:dyDescent="0.25">
      <c r="B10" s="10" t="s">
        <v>11</v>
      </c>
      <c r="C10" s="11">
        <v>1.55092592592593E-3</v>
      </c>
      <c r="D10" s="12">
        <f t="shared" si="0"/>
        <v>5.503080082135528E-2</v>
      </c>
      <c r="E10" s="12">
        <f t="shared" si="1"/>
        <v>1.5668849391955141E-2</v>
      </c>
      <c r="F10" s="11">
        <v>1.2037037037037001E-3</v>
      </c>
      <c r="G10" s="12">
        <f t="shared" si="2"/>
        <v>5.8525604952166375E-2</v>
      </c>
      <c r="H10" s="12">
        <f t="shared" si="3"/>
        <v>3.1391488077271268E-2</v>
      </c>
      <c r="I10" s="11">
        <v>2.7546296296296299E-3</v>
      </c>
      <c r="J10" s="12">
        <f t="shared" si="4"/>
        <v>5.6505223171889829E-2</v>
      </c>
      <c r="K10" s="14">
        <f t="shared" si="5"/>
        <v>2.0058997050147489E-2</v>
      </c>
    </row>
    <row r="11" spans="2:11" s="5" customFormat="1" x14ac:dyDescent="0.25">
      <c r="B11" s="10" t="s">
        <v>12</v>
      </c>
      <c r="C11" s="11">
        <v>4.6296296296296301E-5</v>
      </c>
      <c r="D11" s="12">
        <f t="shared" si="0"/>
        <v>1.6427104722792579E-3</v>
      </c>
      <c r="E11" s="12">
        <f t="shared" si="1"/>
        <v>4.6772684752104777E-4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9.4966761633428283E-4</v>
      </c>
      <c r="K11" s="14">
        <f t="shared" si="5"/>
        <v>3.3712600084281495E-4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4.6759259259259297E-3</v>
      </c>
      <c r="G15" s="12">
        <f t="shared" si="2"/>
        <v>0.22734946539110873</v>
      </c>
      <c r="H15" s="12">
        <f t="shared" si="3"/>
        <v>0.12194385753093887</v>
      </c>
      <c r="I15" s="11">
        <v>4.6759259259259297E-3</v>
      </c>
      <c r="J15" s="12">
        <f t="shared" si="4"/>
        <v>9.5916429249762625E-2</v>
      </c>
      <c r="K15" s="14">
        <f t="shared" si="5"/>
        <v>3.4049726085124334E-2</v>
      </c>
    </row>
    <row r="16" spans="2:11" s="5" customFormat="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2.6620370370370399E-4</v>
      </c>
      <c r="G16" s="12">
        <f t="shared" si="2"/>
        <v>1.2943162633652232E-2</v>
      </c>
      <c r="H16" s="12">
        <f t="shared" si="3"/>
        <v>6.9423483247811743E-3</v>
      </c>
      <c r="I16" s="11">
        <v>2.6620370370370399E-4</v>
      </c>
      <c r="J16" s="12">
        <f t="shared" si="4"/>
        <v>5.4605887939221318E-3</v>
      </c>
      <c r="K16" s="14">
        <f t="shared" si="5"/>
        <v>1.9384745048461878E-3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5.3356481481481501E-3</v>
      </c>
      <c r="D18" s="12">
        <f t="shared" si="0"/>
        <v>0.18932238193018452</v>
      </c>
      <c r="E18" s="12">
        <f t="shared" si="1"/>
        <v>5.3905519176800774E-2</v>
      </c>
      <c r="F18" s="11">
        <v>5.6828703703703702E-3</v>
      </c>
      <c r="G18" s="12">
        <f t="shared" si="2"/>
        <v>0.27630838491840171</v>
      </c>
      <c r="H18" s="12">
        <f t="shared" si="3"/>
        <v>0.14820404467250231</v>
      </c>
      <c r="I18" s="11">
        <v>1.10185185185185E-2</v>
      </c>
      <c r="J18" s="12">
        <f t="shared" si="4"/>
        <v>0.2260208926875589</v>
      </c>
      <c r="K18" s="14">
        <f t="shared" si="5"/>
        <v>8.0235988200589817E-2</v>
      </c>
    </row>
    <row r="19" spans="2:11" s="5" customFormat="1" ht="16.5" thickTop="1" thickBot="1" x14ac:dyDescent="0.3">
      <c r="B19" s="31" t="s">
        <v>3</v>
      </c>
      <c r="C19" s="32">
        <f>SUM(C7:C18)</f>
        <v>2.8182870370370421E-2</v>
      </c>
      <c r="D19" s="33">
        <f>IFERROR(SUM(D7:D18),0)</f>
        <v>0.99999999999999978</v>
      </c>
      <c r="E19" s="33">
        <f>IFERROR(SUM(E7:E18),0)</f>
        <v>0.28472871842843828</v>
      </c>
      <c r="F19" s="32">
        <f>SUM(F7:F18)</f>
        <v>2.0567129629629637E-2</v>
      </c>
      <c r="G19" s="33">
        <f>IFERROR(SUM(G7:G18),0)</f>
        <v>0.99999999999999989</v>
      </c>
      <c r="H19" s="33">
        <f>IFERROR(SUM(H7:H18),0)</f>
        <v>0.53637186839722328</v>
      </c>
      <c r="I19" s="32">
        <f>SUM(I7:I18)</f>
        <v>4.8750000000000016E-2</v>
      </c>
      <c r="J19" s="33">
        <f>IFERROR(SUM(J7:J18),0)</f>
        <v>1.0000000000000002</v>
      </c>
      <c r="K19" s="34">
        <f>IFERROR(SUM(K7:K18),0)</f>
        <v>0.35499367888748423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1.9444444444444401E-3</v>
      </c>
      <c r="D22" s="19"/>
      <c r="E22" s="12">
        <f>IFERROR(C22/C$30,0)</f>
        <v>1.9644527595883962E-2</v>
      </c>
      <c r="F22" s="11">
        <v>1.6087962962963E-3</v>
      </c>
      <c r="G22" s="19"/>
      <c r="H22" s="12">
        <f>IFERROR(F22/F$30,0)</f>
        <v>4.1955931180199323E-2</v>
      </c>
      <c r="I22" s="11">
        <v>3.5532407407407401E-3</v>
      </c>
      <c r="J22" s="19"/>
      <c r="K22" s="14">
        <f>IFERROR(I22/I$30,0)</f>
        <v>2.587442056468604E-2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1.15740740740741E-4</v>
      </c>
      <c r="D24" s="19"/>
      <c r="E24" s="12">
        <f t="shared" si="6"/>
        <v>1.169317118802622E-3</v>
      </c>
      <c r="F24" s="11">
        <v>0</v>
      </c>
      <c r="G24" s="19"/>
      <c r="H24" s="12">
        <f t="shared" si="7"/>
        <v>0</v>
      </c>
      <c r="I24" s="11">
        <v>1.15740740740741E-4</v>
      </c>
      <c r="J24" s="19"/>
      <c r="K24" s="14">
        <f t="shared" si="8"/>
        <v>8.4281500210703917E-4</v>
      </c>
    </row>
    <row r="25" spans="2:11" s="5" customFormat="1" x14ac:dyDescent="0.25">
      <c r="B25" s="18" t="s">
        <v>18</v>
      </c>
      <c r="C25" s="11">
        <v>2.6736111111111101E-3</v>
      </c>
      <c r="D25" s="19"/>
      <c r="E25" s="12">
        <f t="shared" si="6"/>
        <v>2.7011225444340498E-2</v>
      </c>
      <c r="F25" s="11">
        <v>1.88657407407407E-3</v>
      </c>
      <c r="G25" s="19"/>
      <c r="H25" s="12">
        <f t="shared" si="7"/>
        <v>4.9200120736492513E-2</v>
      </c>
      <c r="I25" s="11">
        <v>4.5601851851851897E-3</v>
      </c>
      <c r="J25" s="19"/>
      <c r="K25" s="14">
        <f t="shared" si="8"/>
        <v>3.32069110830173E-2</v>
      </c>
    </row>
    <row r="26" spans="2:11" s="5" customFormat="1" x14ac:dyDescent="0.25">
      <c r="B26" s="18" t="s">
        <v>19</v>
      </c>
      <c r="C26" s="11">
        <v>6.5335648148148101E-2</v>
      </c>
      <c r="D26" s="19"/>
      <c r="E26" s="12">
        <f t="shared" si="6"/>
        <v>0.66007951356407812</v>
      </c>
      <c r="F26" s="11">
        <v>1.2534722222222201E-2</v>
      </c>
      <c r="G26" s="19"/>
      <c r="H26" s="12">
        <f t="shared" si="7"/>
        <v>0.32689405372773872</v>
      </c>
      <c r="I26" s="11">
        <v>7.7870370370370395E-2</v>
      </c>
      <c r="J26" s="19"/>
      <c r="K26" s="14">
        <f t="shared" si="8"/>
        <v>0.56704593341761489</v>
      </c>
    </row>
    <row r="27" spans="2:11" s="5" customFormat="1" ht="15.75" thickBot="1" x14ac:dyDescent="0.3">
      <c r="B27" s="23" t="s">
        <v>20</v>
      </c>
      <c r="C27" s="20">
        <v>7.2916666666666703E-4</v>
      </c>
      <c r="D27" s="24"/>
      <c r="E27" s="21">
        <f t="shared" si="6"/>
        <v>7.3666978484565057E-3</v>
      </c>
      <c r="F27" s="20">
        <v>1.74768518518519E-3</v>
      </c>
      <c r="G27" s="24"/>
      <c r="H27" s="21">
        <f t="shared" si="7"/>
        <v>4.557802595834605E-2</v>
      </c>
      <c r="I27" s="20">
        <v>2.4768518518518499E-3</v>
      </c>
      <c r="J27" s="24"/>
      <c r="K27" s="22">
        <f t="shared" si="8"/>
        <v>1.8036241045090582E-2</v>
      </c>
    </row>
    <row r="28" spans="2:11" s="5" customFormat="1" ht="16.5" thickTop="1" thickBot="1" x14ac:dyDescent="0.3">
      <c r="B28" s="31" t="s">
        <v>3</v>
      </c>
      <c r="C28" s="32">
        <f>SUM(C22:C27)</f>
        <v>7.0798611111111062E-2</v>
      </c>
      <c r="D28" s="33"/>
      <c r="E28" s="33">
        <f>IFERROR(SUM(E22:E27),0)</f>
        <v>0.71527128157156172</v>
      </c>
      <c r="F28" s="32">
        <f>SUM(F22:F27)</f>
        <v>1.777777777777776E-2</v>
      </c>
      <c r="G28" s="33"/>
      <c r="H28" s="33">
        <f>IFERROR(SUM(H22:H27),0)</f>
        <v>0.46362813160277661</v>
      </c>
      <c r="I28" s="32">
        <f>SUM(I22:I27)</f>
        <v>8.8576388888888927E-2</v>
      </c>
      <c r="J28" s="33"/>
      <c r="K28" s="34">
        <f>IFERROR(SUM(K22:K27),0)</f>
        <v>0.64500632111251588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9.8981481481481476E-2</v>
      </c>
      <c r="D30" s="35"/>
      <c r="E30" s="36">
        <f>IFERROR(SUM(E19,E28),0)</f>
        <v>1</v>
      </c>
      <c r="F30" s="32">
        <f>SUM(F19,F28)</f>
        <v>3.8344907407407397E-2</v>
      </c>
      <c r="G30" s="35"/>
      <c r="H30" s="36">
        <f>IFERROR(SUM(H19,H28),0)</f>
        <v>0.99999999999999989</v>
      </c>
      <c r="I30" s="32">
        <f>SUM(I19,I28)</f>
        <v>0.13732638888888893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70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4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4" customHeight="1" x14ac:dyDescent="0.25">
      <c r="B6" s="79" t="s">
        <v>188</v>
      </c>
      <c r="C6" s="80">
        <v>4.9074074074074098E-3</v>
      </c>
      <c r="D6" s="108">
        <v>0.127980682161183</v>
      </c>
    </row>
    <row r="7" spans="2:4" s="75" customFormat="1" ht="24" customHeight="1" x14ac:dyDescent="0.25">
      <c r="B7" s="79" t="s">
        <v>189</v>
      </c>
      <c r="C7" s="80">
        <v>4.6759259259259297E-3</v>
      </c>
      <c r="D7" s="108">
        <v>0.121943857530939</v>
      </c>
    </row>
    <row r="8" spans="2:4" s="75" customFormat="1" ht="24" customHeight="1" x14ac:dyDescent="0.25">
      <c r="B8" s="79" t="s">
        <v>175</v>
      </c>
      <c r="C8" s="80">
        <v>4.6643518518518501E-3</v>
      </c>
      <c r="D8" s="108">
        <v>0.121642016299426</v>
      </c>
    </row>
    <row r="9" spans="2:4" s="75" customFormat="1" ht="24" customHeight="1" x14ac:dyDescent="0.25">
      <c r="B9" s="79" t="s">
        <v>121</v>
      </c>
      <c r="C9" s="80">
        <v>3.3101851851851899E-3</v>
      </c>
      <c r="D9" s="108">
        <v>8.6326592212496195E-2</v>
      </c>
    </row>
    <row r="10" spans="2:4" s="75" customFormat="1" ht="24" customHeight="1" x14ac:dyDescent="0.25">
      <c r="B10" s="79" t="s">
        <v>178</v>
      </c>
      <c r="C10" s="80">
        <v>2.6157407407407401E-3</v>
      </c>
      <c r="D10" s="108">
        <v>6.8216118321762706E-2</v>
      </c>
    </row>
    <row r="11" spans="2:4" s="75" customFormat="1" ht="24" customHeight="1" x14ac:dyDescent="0.25">
      <c r="B11" s="79" t="s">
        <v>141</v>
      </c>
      <c r="C11" s="80">
        <v>2.3726851851851899E-3</v>
      </c>
      <c r="D11" s="108">
        <v>6.1877452460005998E-2</v>
      </c>
    </row>
    <row r="12" spans="2:4" s="75" customFormat="1" ht="24" customHeight="1" x14ac:dyDescent="0.25">
      <c r="B12" s="79" t="s">
        <v>71</v>
      </c>
      <c r="C12" s="80">
        <v>1.88657407407407E-3</v>
      </c>
      <c r="D12" s="108">
        <v>4.9200120736492603E-2</v>
      </c>
    </row>
    <row r="13" spans="2:4" s="75" customFormat="1" ht="24" customHeight="1" x14ac:dyDescent="0.25">
      <c r="B13" s="79" t="s">
        <v>133</v>
      </c>
      <c r="C13" s="80">
        <v>1.74768518518519E-3</v>
      </c>
      <c r="D13" s="108">
        <v>4.5578025958345897E-2</v>
      </c>
    </row>
    <row r="14" spans="2:4" s="75" customFormat="1" ht="24" customHeight="1" x14ac:dyDescent="0.25">
      <c r="B14" s="79" t="s">
        <v>113</v>
      </c>
      <c r="C14" s="80">
        <v>1.6087962962963E-3</v>
      </c>
      <c r="D14" s="108">
        <v>4.1955931180199198E-2</v>
      </c>
    </row>
    <row r="15" spans="2:4" s="75" customFormat="1" ht="24" customHeight="1" x14ac:dyDescent="0.25">
      <c r="B15" s="79" t="s">
        <v>190</v>
      </c>
      <c r="C15" s="80">
        <v>1.4236111111111101E-3</v>
      </c>
      <c r="D15" s="108">
        <v>3.7126471476003599E-2</v>
      </c>
    </row>
    <row r="16" spans="2:4" s="75" customFormat="1" ht="24" customHeight="1" x14ac:dyDescent="0.25">
      <c r="B16" s="79" t="s">
        <v>191</v>
      </c>
      <c r="C16" s="80">
        <v>1.3657407407407401E-3</v>
      </c>
      <c r="D16" s="108">
        <v>3.5617265318442497E-2</v>
      </c>
    </row>
    <row r="17" spans="2:4" s="75" customFormat="1" ht="24" customHeight="1" x14ac:dyDescent="0.25">
      <c r="B17" s="79" t="s">
        <v>129</v>
      </c>
      <c r="C17" s="80">
        <v>1.33101851851852E-3</v>
      </c>
      <c r="D17" s="108">
        <v>3.4711741623905799E-2</v>
      </c>
    </row>
    <row r="18" spans="2:4" s="75" customFormat="1" ht="24" customHeight="1" x14ac:dyDescent="0.25">
      <c r="B18" s="79" t="s">
        <v>134</v>
      </c>
      <c r="C18" s="80">
        <v>1.2037037037037001E-3</v>
      </c>
      <c r="D18" s="108">
        <v>3.13914880772714E-2</v>
      </c>
    </row>
    <row r="19" spans="2:4" s="75" customFormat="1" ht="24" customHeight="1" x14ac:dyDescent="0.25">
      <c r="B19" s="79" t="s">
        <v>72</v>
      </c>
      <c r="C19" s="80">
        <v>7.6388888888888904E-4</v>
      </c>
      <c r="D19" s="108">
        <v>1.99215212798068E-2</v>
      </c>
    </row>
    <row r="20" spans="2:4" s="75" customFormat="1" ht="24" customHeight="1" x14ac:dyDescent="0.25">
      <c r="B20" s="79" t="s">
        <v>146</v>
      </c>
      <c r="C20" s="80">
        <v>7.4074074074074103E-4</v>
      </c>
      <c r="D20" s="108">
        <v>1.9317838816782399E-2</v>
      </c>
    </row>
    <row r="21" spans="2:4" s="75" customFormat="1" ht="24" customHeight="1" x14ac:dyDescent="0.25">
      <c r="B21" s="79" t="s">
        <v>144</v>
      </c>
      <c r="C21" s="80">
        <v>6.3657407407407402E-4</v>
      </c>
      <c r="D21" s="108">
        <v>1.6601267733172401E-2</v>
      </c>
    </row>
    <row r="22" spans="2:4" s="75" customFormat="1" ht="24" customHeight="1" x14ac:dyDescent="0.25">
      <c r="B22" s="79" t="s">
        <v>192</v>
      </c>
      <c r="C22" s="80">
        <v>5.6712962962962999E-4</v>
      </c>
      <c r="D22" s="108">
        <v>1.4790220344099001E-2</v>
      </c>
    </row>
    <row r="23" spans="2:4" s="75" customFormat="1" ht="24" customHeight="1" x14ac:dyDescent="0.25">
      <c r="B23" s="79" t="s">
        <v>132</v>
      </c>
      <c r="C23" s="80">
        <v>4.5138888888888898E-4</v>
      </c>
      <c r="D23" s="108">
        <v>1.17718080289768E-2</v>
      </c>
    </row>
    <row r="24" spans="2:4" s="75" customFormat="1" ht="24" customHeight="1" x14ac:dyDescent="0.25">
      <c r="B24" s="79" t="s">
        <v>193</v>
      </c>
      <c r="C24" s="80">
        <v>4.3981481481481503E-4</v>
      </c>
      <c r="D24" s="108">
        <v>1.1469966797464501E-2</v>
      </c>
    </row>
    <row r="25" spans="2:4" s="75" customFormat="1" ht="24" customHeight="1" thickBot="1" x14ac:dyDescent="0.3">
      <c r="B25" s="82" t="s">
        <v>75</v>
      </c>
      <c r="C25" s="83">
        <v>3.9351851851851901E-4</v>
      </c>
      <c r="D25" s="109">
        <v>1.0262601871415601E-2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73</v>
      </c>
      <c r="C3" s="165"/>
      <c r="D3" s="166"/>
    </row>
    <row r="4" spans="2:4" s="75" customFormat="1" ht="24" customHeight="1" x14ac:dyDescent="0.25">
      <c r="B4" s="186" t="s">
        <v>149</v>
      </c>
      <c r="C4" s="168"/>
      <c r="D4" s="169"/>
    </row>
    <row r="5" spans="2:4" s="74" customFormat="1" ht="24" customHeight="1" x14ac:dyDescent="0.25">
      <c r="B5" s="187" t="s">
        <v>10</v>
      </c>
      <c r="C5" s="77" t="s">
        <v>57</v>
      </c>
      <c r="D5" s="78" t="s">
        <v>5</v>
      </c>
    </row>
    <row r="6" spans="2:4" s="74" customFormat="1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74</v>
      </c>
      <c r="C3" s="165"/>
      <c r="D3" s="166"/>
    </row>
    <row r="4" spans="2:4" s="75" customFormat="1" ht="24" customHeight="1" x14ac:dyDescent="0.25">
      <c r="B4" s="186" t="s">
        <v>149</v>
      </c>
      <c r="C4" s="168"/>
      <c r="D4" s="169"/>
    </row>
    <row r="5" spans="2:4" ht="24" customHeight="1" x14ac:dyDescent="0.25">
      <c r="B5" s="187" t="s">
        <v>10</v>
      </c>
      <c r="C5" s="77" t="s">
        <v>57</v>
      </c>
      <c r="D5" s="78" t="s">
        <v>5</v>
      </c>
    </row>
    <row r="6" spans="2:4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9"/>
  <sheetViews>
    <sheetView showGridLines="0" showZeros="0" topLeftCell="A2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59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ht="24" customHeight="1" x14ac:dyDescent="0.25">
      <c r="B5" s="110" t="s">
        <v>10</v>
      </c>
      <c r="C5" s="111" t="s">
        <v>57</v>
      </c>
      <c r="D5" s="112" t="s">
        <v>5</v>
      </c>
    </row>
    <row r="6" spans="2:4" ht="22.5" customHeight="1" x14ac:dyDescent="0.25">
      <c r="B6" s="79" t="s">
        <v>178</v>
      </c>
      <c r="C6" s="80">
        <v>2.6620370370370399E-4</v>
      </c>
      <c r="D6" s="108">
        <v>0.365079365079365</v>
      </c>
    </row>
    <row r="7" spans="2:4" ht="22.5" customHeight="1" x14ac:dyDescent="0.25">
      <c r="B7" s="79" t="s">
        <v>194</v>
      </c>
      <c r="C7" s="80">
        <v>1.7361111111111101E-4</v>
      </c>
      <c r="D7" s="108">
        <v>0.238095238095238</v>
      </c>
    </row>
    <row r="8" spans="2:4" ht="22.5" customHeight="1" x14ac:dyDescent="0.25">
      <c r="B8" s="79" t="s">
        <v>141</v>
      </c>
      <c r="C8" s="80">
        <v>1.50462962962963E-4</v>
      </c>
      <c r="D8" s="108">
        <v>0.206349206349206</v>
      </c>
    </row>
    <row r="9" spans="2:4" ht="22.5" customHeight="1" thickBot="1" x14ac:dyDescent="0.3">
      <c r="B9" s="82" t="s">
        <v>133</v>
      </c>
      <c r="C9" s="83">
        <v>1.38888888888889E-4</v>
      </c>
      <c r="D9" s="109">
        <v>0.19047619047618999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5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64" t="s">
        <v>60</v>
      </c>
      <c r="C3" s="165"/>
      <c r="D3" s="166"/>
    </row>
    <row r="4" spans="2:4" s="75" customFormat="1" ht="23.25" customHeight="1" x14ac:dyDescent="0.25">
      <c r="B4" s="167" t="s">
        <v>149</v>
      </c>
      <c r="C4" s="168"/>
      <c r="D4" s="169"/>
    </row>
    <row r="5" spans="2:4" s="75" customFormat="1" ht="23.25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3.25" customHeight="1" thickBot="1" x14ac:dyDescent="0.3">
      <c r="B6" s="113"/>
      <c r="C6" s="114"/>
      <c r="D6" s="10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61</v>
      </c>
      <c r="C3" s="165"/>
      <c r="D3" s="166"/>
    </row>
    <row r="4" spans="2:4" s="75" customFormat="1" ht="24" customHeight="1" x14ac:dyDescent="0.25">
      <c r="B4" s="186" t="s">
        <v>149</v>
      </c>
      <c r="C4" s="168"/>
      <c r="D4" s="169"/>
    </row>
    <row r="5" spans="2:4" s="75" customFormat="1" ht="24" customHeight="1" x14ac:dyDescent="0.25">
      <c r="B5" s="187" t="s">
        <v>10</v>
      </c>
      <c r="C5" s="77" t="s">
        <v>57</v>
      </c>
      <c r="D5" s="78" t="s">
        <v>5</v>
      </c>
    </row>
    <row r="6" spans="2:4" s="75" customFormat="1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5"/>
  <sheetViews>
    <sheetView showGridLines="0" showZeros="0" zoomScale="60" zoomScaleNormal="60" zoomScaleSheetLayoutView="100" zoomScalePageLayoutView="8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62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4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4" customHeight="1" x14ac:dyDescent="0.25">
      <c r="B6" s="79" t="s">
        <v>141</v>
      </c>
      <c r="C6" s="80">
        <v>9.3749999999999997E-4</v>
      </c>
      <c r="D6" s="81">
        <v>0.175704989154013</v>
      </c>
    </row>
    <row r="7" spans="2:4" s="75" customFormat="1" ht="24" customHeight="1" x14ac:dyDescent="0.25">
      <c r="B7" s="79" t="s">
        <v>71</v>
      </c>
      <c r="C7" s="80">
        <v>8.3333333333333295E-4</v>
      </c>
      <c r="D7" s="81">
        <v>0.15618221258134499</v>
      </c>
    </row>
    <row r="8" spans="2:4" s="75" customFormat="1" ht="24" customHeight="1" x14ac:dyDescent="0.25">
      <c r="B8" s="79" t="s">
        <v>115</v>
      </c>
      <c r="C8" s="80">
        <v>6.2500000000000001E-4</v>
      </c>
      <c r="D8" s="81">
        <v>0.117136659436009</v>
      </c>
    </row>
    <row r="9" spans="2:4" s="75" customFormat="1" ht="24" customHeight="1" x14ac:dyDescent="0.25">
      <c r="B9" s="79" t="s">
        <v>195</v>
      </c>
      <c r="C9" s="80">
        <v>6.01851851851852E-4</v>
      </c>
      <c r="D9" s="81">
        <v>0.11279826464208199</v>
      </c>
    </row>
    <row r="10" spans="2:4" s="75" customFormat="1" ht="24" customHeight="1" x14ac:dyDescent="0.25">
      <c r="B10" s="79" t="s">
        <v>178</v>
      </c>
      <c r="C10" s="80">
        <v>5.78703703703704E-4</v>
      </c>
      <c r="D10" s="81">
        <v>0.108459869848156</v>
      </c>
    </row>
    <row r="11" spans="2:4" s="75" customFormat="1" ht="24" customHeight="1" x14ac:dyDescent="0.25">
      <c r="B11" s="79" t="s">
        <v>176</v>
      </c>
      <c r="C11" s="80">
        <v>5.20833333333333E-4</v>
      </c>
      <c r="D11" s="81">
        <v>9.7613882863340606E-2</v>
      </c>
    </row>
    <row r="12" spans="2:4" s="75" customFormat="1" ht="24" customHeight="1" x14ac:dyDescent="0.25">
      <c r="B12" s="79" t="s">
        <v>191</v>
      </c>
      <c r="C12" s="80">
        <v>5.09259259259259E-4</v>
      </c>
      <c r="D12" s="81">
        <v>9.5444685466377396E-2</v>
      </c>
    </row>
    <row r="13" spans="2:4" s="75" customFormat="1" ht="24" customHeight="1" x14ac:dyDescent="0.25">
      <c r="B13" s="79" t="s">
        <v>194</v>
      </c>
      <c r="C13" s="80">
        <v>3.5879629629629602E-4</v>
      </c>
      <c r="D13" s="81">
        <v>6.7245119305856804E-2</v>
      </c>
    </row>
    <row r="14" spans="2:4" s="75" customFormat="1" ht="24" customHeight="1" x14ac:dyDescent="0.25">
      <c r="B14" s="79" t="s">
        <v>113</v>
      </c>
      <c r="C14" s="80">
        <v>2.5462962962962999E-4</v>
      </c>
      <c r="D14" s="81">
        <v>4.7722342733188698E-2</v>
      </c>
    </row>
    <row r="15" spans="2:4" s="75" customFormat="1" ht="24" customHeight="1" thickBot="1" x14ac:dyDescent="0.3">
      <c r="B15" s="82" t="s">
        <v>175</v>
      </c>
      <c r="C15" s="83">
        <v>1.15740740740741E-4</v>
      </c>
      <c r="D15" s="84">
        <v>2.1691973969631202E-2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18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64" t="s">
        <v>63</v>
      </c>
      <c r="C3" s="165"/>
      <c r="D3" s="166"/>
    </row>
    <row r="4" spans="2:4" s="75" customFormat="1" ht="23.25" customHeight="1" x14ac:dyDescent="0.25">
      <c r="B4" s="191" t="s">
        <v>149</v>
      </c>
      <c r="C4" s="192"/>
      <c r="D4" s="193"/>
    </row>
    <row r="5" spans="2:4" s="75" customFormat="1" ht="23.25" customHeight="1" x14ac:dyDescent="0.25">
      <c r="B5" s="115" t="s">
        <v>10</v>
      </c>
      <c r="C5" s="116" t="s">
        <v>57</v>
      </c>
      <c r="D5" s="117" t="s">
        <v>5</v>
      </c>
    </row>
    <row r="6" spans="2:4" s="75" customFormat="1" ht="23.25" customHeight="1" x14ac:dyDescent="0.25">
      <c r="B6" s="118" t="s">
        <v>71</v>
      </c>
      <c r="C6" s="119">
        <v>1.4814814814814801E-3</v>
      </c>
      <c r="D6" s="120">
        <v>0.18631732168850099</v>
      </c>
    </row>
    <row r="7" spans="2:4" s="75" customFormat="1" ht="23.25" customHeight="1" x14ac:dyDescent="0.25">
      <c r="B7" s="118" t="s">
        <v>141</v>
      </c>
      <c r="C7" s="119">
        <v>1.1574074074074099E-3</v>
      </c>
      <c r="D7" s="120">
        <v>0.14556040756914099</v>
      </c>
    </row>
    <row r="8" spans="2:4" s="75" customFormat="1" ht="23.25" customHeight="1" x14ac:dyDescent="0.25">
      <c r="B8" s="118" t="s">
        <v>196</v>
      </c>
      <c r="C8" s="119">
        <v>8.6805555555555605E-4</v>
      </c>
      <c r="D8" s="120">
        <v>0.109170305676856</v>
      </c>
    </row>
    <row r="9" spans="2:4" s="75" customFormat="1" ht="23.25" customHeight="1" x14ac:dyDescent="0.25">
      <c r="B9" s="118" t="s">
        <v>176</v>
      </c>
      <c r="C9" s="119">
        <v>8.2175925925925895E-4</v>
      </c>
      <c r="D9" s="120">
        <v>0.10334788937408999</v>
      </c>
    </row>
    <row r="10" spans="2:4" s="75" customFormat="1" ht="23.25" customHeight="1" x14ac:dyDescent="0.25">
      <c r="B10" s="118" t="s">
        <v>198</v>
      </c>
      <c r="C10" s="119">
        <v>7.4074074074074103E-4</v>
      </c>
      <c r="D10" s="120">
        <v>9.3158660844250396E-2</v>
      </c>
    </row>
    <row r="11" spans="2:4" s="75" customFormat="1" ht="23.25" customHeight="1" x14ac:dyDescent="0.25">
      <c r="B11" s="118" t="s">
        <v>135</v>
      </c>
      <c r="C11" s="119">
        <v>5.90277777777778E-4</v>
      </c>
      <c r="D11" s="120">
        <v>7.4235807860262001E-2</v>
      </c>
    </row>
    <row r="12" spans="2:4" s="75" customFormat="1" ht="23.25" customHeight="1" x14ac:dyDescent="0.25">
      <c r="B12" s="118" t="s">
        <v>197</v>
      </c>
      <c r="C12" s="119">
        <v>4.9768518518518499E-4</v>
      </c>
      <c r="D12" s="120">
        <v>6.2590975254730702E-2</v>
      </c>
    </row>
    <row r="13" spans="2:4" s="75" customFormat="1" ht="23.25" customHeight="1" x14ac:dyDescent="0.25">
      <c r="B13" s="118" t="s">
        <v>178</v>
      </c>
      <c r="C13" s="119">
        <v>4.2824074074074102E-4</v>
      </c>
      <c r="D13" s="120">
        <v>5.38573508005823E-2</v>
      </c>
    </row>
    <row r="14" spans="2:4" s="75" customFormat="1" ht="23.25" customHeight="1" x14ac:dyDescent="0.25">
      <c r="B14" s="118" t="s">
        <v>188</v>
      </c>
      <c r="C14" s="119">
        <v>3.8194444444444398E-4</v>
      </c>
      <c r="D14" s="120">
        <v>4.8034934497816602E-2</v>
      </c>
    </row>
    <row r="15" spans="2:4" s="75" customFormat="1" ht="23.25" customHeight="1" x14ac:dyDescent="0.25">
      <c r="B15" s="118" t="s">
        <v>175</v>
      </c>
      <c r="C15" s="119">
        <v>3.7037037037037003E-4</v>
      </c>
      <c r="D15" s="120">
        <v>4.6579330422125198E-2</v>
      </c>
    </row>
    <row r="16" spans="2:4" s="75" customFormat="1" ht="23.25" customHeight="1" x14ac:dyDescent="0.25">
      <c r="B16" s="118" t="s">
        <v>113</v>
      </c>
      <c r="C16" s="119">
        <v>3.00925925925926E-4</v>
      </c>
      <c r="D16" s="120">
        <v>3.7845705967976699E-2</v>
      </c>
    </row>
    <row r="17" spans="2:4" s="75" customFormat="1" ht="23.25" customHeight="1" x14ac:dyDescent="0.25">
      <c r="B17" s="118" t="s">
        <v>133</v>
      </c>
      <c r="C17" s="119">
        <v>1.7361111111111101E-4</v>
      </c>
      <c r="D17" s="120">
        <v>2.1834061135371199E-2</v>
      </c>
    </row>
    <row r="18" spans="2:4" s="75" customFormat="1" ht="23.25" customHeight="1" thickBot="1" x14ac:dyDescent="0.3">
      <c r="B18" s="122" t="s">
        <v>181</v>
      </c>
      <c r="C18" s="123">
        <v>1.38888888888889E-4</v>
      </c>
      <c r="D18" s="121">
        <v>1.7467248908296901E-2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64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4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3.25" customHeight="1" thickBot="1" x14ac:dyDescent="0.3">
      <c r="B6" s="122" t="s">
        <v>113</v>
      </c>
      <c r="C6" s="123">
        <v>1.2731481481481499E-4</v>
      </c>
      <c r="D6" s="121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0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65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3.25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3.25" customHeight="1" x14ac:dyDescent="0.25">
      <c r="B6" s="79" t="s">
        <v>71</v>
      </c>
      <c r="C6" s="80">
        <v>1.57407407407407E-3</v>
      </c>
      <c r="D6" s="108">
        <v>0.167487684729064</v>
      </c>
    </row>
    <row r="7" spans="2:4" s="75" customFormat="1" ht="23.25" customHeight="1" x14ac:dyDescent="0.25">
      <c r="B7" s="79" t="s">
        <v>141</v>
      </c>
      <c r="C7" s="80">
        <v>1.07638888888889E-3</v>
      </c>
      <c r="D7" s="108">
        <v>0.114532019704433</v>
      </c>
    </row>
    <row r="8" spans="2:4" s="75" customFormat="1" ht="23.25" customHeight="1" x14ac:dyDescent="0.25">
      <c r="B8" s="79" t="s">
        <v>194</v>
      </c>
      <c r="C8" s="80">
        <v>9.4907407407407397E-4</v>
      </c>
      <c r="D8" s="108">
        <v>0.100985221674877</v>
      </c>
    </row>
    <row r="9" spans="2:4" s="75" customFormat="1" ht="23.25" customHeight="1" x14ac:dyDescent="0.25">
      <c r="B9" s="79" t="s">
        <v>115</v>
      </c>
      <c r="C9" s="80">
        <v>9.3749999999999997E-4</v>
      </c>
      <c r="D9" s="108">
        <v>9.9753694581280805E-2</v>
      </c>
    </row>
    <row r="10" spans="2:4" s="75" customFormat="1" ht="23.25" customHeight="1" x14ac:dyDescent="0.25">
      <c r="B10" s="79" t="s">
        <v>180</v>
      </c>
      <c r="C10" s="80">
        <v>8.4490740740740696E-4</v>
      </c>
      <c r="D10" s="108">
        <v>8.9901477832512303E-2</v>
      </c>
    </row>
    <row r="11" spans="2:4" s="75" customFormat="1" ht="23.25" customHeight="1" x14ac:dyDescent="0.25">
      <c r="B11" s="79" t="s">
        <v>178</v>
      </c>
      <c r="C11" s="80">
        <v>7.1759259259259302E-4</v>
      </c>
      <c r="D11" s="108">
        <v>7.6354679802955697E-2</v>
      </c>
    </row>
    <row r="12" spans="2:4" s="75" customFormat="1" ht="23.25" customHeight="1" x14ac:dyDescent="0.25">
      <c r="B12" s="79" t="s">
        <v>146</v>
      </c>
      <c r="C12" s="80">
        <v>6.4814814814814802E-4</v>
      </c>
      <c r="D12" s="108">
        <v>6.8965517241379296E-2</v>
      </c>
    </row>
    <row r="13" spans="2:4" s="75" customFormat="1" ht="23.25" customHeight="1" x14ac:dyDescent="0.25">
      <c r="B13" s="79" t="s">
        <v>114</v>
      </c>
      <c r="C13" s="80">
        <v>6.01851851851852E-4</v>
      </c>
      <c r="D13" s="108">
        <v>6.4039408866995107E-2</v>
      </c>
    </row>
    <row r="14" spans="2:4" s="75" customFormat="1" ht="23.25" customHeight="1" x14ac:dyDescent="0.25">
      <c r="B14" s="79" t="s">
        <v>131</v>
      </c>
      <c r="C14" s="80">
        <v>4.2824074074074102E-4</v>
      </c>
      <c r="D14" s="108">
        <v>4.5566502463054201E-2</v>
      </c>
    </row>
    <row r="15" spans="2:4" s="75" customFormat="1" ht="23.25" customHeight="1" x14ac:dyDescent="0.25">
      <c r="B15" s="79" t="s">
        <v>136</v>
      </c>
      <c r="C15" s="80">
        <v>3.7037037037037003E-4</v>
      </c>
      <c r="D15" s="108">
        <v>3.9408866995073899E-2</v>
      </c>
    </row>
    <row r="16" spans="2:4" s="75" customFormat="1" ht="23.25" customHeight="1" x14ac:dyDescent="0.25">
      <c r="B16" s="79" t="s">
        <v>113</v>
      </c>
      <c r="C16" s="80">
        <v>3.3564814814814801E-4</v>
      </c>
      <c r="D16" s="108">
        <v>3.5714285714285698E-2</v>
      </c>
    </row>
    <row r="17" spans="2:4" s="75" customFormat="1" ht="23.25" customHeight="1" x14ac:dyDescent="0.25">
      <c r="B17" s="79" t="s">
        <v>75</v>
      </c>
      <c r="C17" s="80">
        <v>3.1250000000000001E-4</v>
      </c>
      <c r="D17" s="108">
        <v>3.3251231527093597E-2</v>
      </c>
    </row>
    <row r="18" spans="2:4" s="75" customFormat="1" ht="23.25" customHeight="1" x14ac:dyDescent="0.25">
      <c r="B18" s="79" t="s">
        <v>133</v>
      </c>
      <c r="C18" s="80">
        <v>3.1250000000000001E-4</v>
      </c>
      <c r="D18" s="108">
        <v>3.3251231527093597E-2</v>
      </c>
    </row>
    <row r="19" spans="2:4" s="75" customFormat="1" ht="23.25" customHeight="1" x14ac:dyDescent="0.25">
      <c r="B19" s="79" t="s">
        <v>199</v>
      </c>
      <c r="C19" s="80">
        <v>1.6203703703703701E-4</v>
      </c>
      <c r="D19" s="108">
        <v>1.72413793103448E-2</v>
      </c>
    </row>
    <row r="20" spans="2:4" s="75" customFormat="1" ht="23.25" customHeight="1" thickBot="1" x14ac:dyDescent="0.3">
      <c r="B20" s="82" t="s">
        <v>200</v>
      </c>
      <c r="C20" s="83">
        <v>1.2731481481481499E-4</v>
      </c>
      <c r="D20" s="109">
        <v>1.3546798029556601E-2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4" t="s">
        <v>40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8.4490740740740696E-4</v>
      </c>
      <c r="D7" s="12">
        <f t="shared" ref="D7:D18" si="0">IFERROR(C7/C$19,0)</f>
        <v>7.8158458244111245E-2</v>
      </c>
      <c r="E7" s="12">
        <f t="shared" ref="E7:E18" si="1">IFERROR(C7/C$30,0)</f>
        <v>3.2676812891674095E-2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8.4490740740740696E-4</v>
      </c>
      <c r="J7" s="12">
        <f t="shared" ref="J7:J18" si="4">IFERROR(I7/I$19,0)</f>
        <v>7.8158458244111245E-2</v>
      </c>
      <c r="K7" s="14">
        <f t="shared" ref="K7:K18" si="5">IFERROR(I7/I$30,0)</f>
        <v>3.2676812891674095E-2</v>
      </c>
    </row>
    <row r="8" spans="2:11" x14ac:dyDescent="0.25">
      <c r="B8" s="134" t="s">
        <v>111</v>
      </c>
      <c r="C8" s="11">
        <v>1.9212962962963001E-3</v>
      </c>
      <c r="D8" s="12">
        <f t="shared" si="0"/>
        <v>0.17773019271948629</v>
      </c>
      <c r="E8" s="12">
        <f t="shared" si="1"/>
        <v>7.4306177260519357E-2</v>
      </c>
      <c r="F8" s="11">
        <v>0</v>
      </c>
      <c r="G8" s="12">
        <f t="shared" si="2"/>
        <v>0</v>
      </c>
      <c r="H8" s="12">
        <f t="shared" si="3"/>
        <v>0</v>
      </c>
      <c r="I8" s="11">
        <v>1.9212962962963001E-3</v>
      </c>
      <c r="J8" s="12">
        <f t="shared" si="4"/>
        <v>0.17773019271948629</v>
      </c>
      <c r="K8" s="14">
        <f t="shared" si="5"/>
        <v>7.4306177260519357E-2</v>
      </c>
    </row>
    <row r="9" spans="2:11" x14ac:dyDescent="0.25">
      <c r="B9" s="10" t="s">
        <v>48</v>
      </c>
      <c r="C9" s="11">
        <v>4.1087962962962996E-3</v>
      </c>
      <c r="D9" s="12">
        <f t="shared" si="0"/>
        <v>0.38008565310492509</v>
      </c>
      <c r="E9" s="12">
        <f t="shared" si="1"/>
        <v>0.1589077887197852</v>
      </c>
      <c r="F9" s="11">
        <v>0</v>
      </c>
      <c r="G9" s="12">
        <f t="shared" si="2"/>
        <v>0</v>
      </c>
      <c r="H9" s="12">
        <f t="shared" si="3"/>
        <v>0</v>
      </c>
      <c r="I9" s="11">
        <v>4.1087962962962996E-3</v>
      </c>
      <c r="J9" s="12">
        <f t="shared" si="4"/>
        <v>0.38008565310492509</v>
      </c>
      <c r="K9" s="14">
        <f t="shared" si="5"/>
        <v>0.1589077887197852</v>
      </c>
    </row>
    <row r="10" spans="2:11" x14ac:dyDescent="0.25">
      <c r="B10" s="10" t="s">
        <v>11</v>
      </c>
      <c r="C10" s="11">
        <v>5.32407407407407E-4</v>
      </c>
      <c r="D10" s="12">
        <f t="shared" si="0"/>
        <v>4.9250535331905709E-2</v>
      </c>
      <c r="E10" s="12">
        <f t="shared" si="1"/>
        <v>2.0590868397493259E-2</v>
      </c>
      <c r="F10" s="11">
        <v>0</v>
      </c>
      <c r="G10" s="12">
        <f t="shared" si="2"/>
        <v>0</v>
      </c>
      <c r="H10" s="12">
        <f t="shared" si="3"/>
        <v>0</v>
      </c>
      <c r="I10" s="11">
        <v>5.32407407407407E-4</v>
      </c>
      <c r="J10" s="12">
        <f t="shared" si="4"/>
        <v>4.9250535331905709E-2</v>
      </c>
      <c r="K10" s="14">
        <f t="shared" si="5"/>
        <v>2.0590868397493259E-2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3.4027777777777802E-3</v>
      </c>
      <c r="D18" s="12">
        <f t="shared" si="0"/>
        <v>0.31477516059957172</v>
      </c>
      <c r="E18" s="12">
        <f t="shared" si="1"/>
        <v>0.13160250671441365</v>
      </c>
      <c r="F18" s="11">
        <v>0</v>
      </c>
      <c r="G18" s="12">
        <f t="shared" si="2"/>
        <v>0</v>
      </c>
      <c r="H18" s="12">
        <f t="shared" si="3"/>
        <v>0</v>
      </c>
      <c r="I18" s="11">
        <v>3.4027777777777802E-3</v>
      </c>
      <c r="J18" s="12">
        <f t="shared" si="4"/>
        <v>0.31477516059957172</v>
      </c>
      <c r="K18" s="14">
        <f t="shared" si="5"/>
        <v>0.13160250671441365</v>
      </c>
    </row>
    <row r="19" spans="2:11" ht="16.5" thickTop="1" thickBot="1" x14ac:dyDescent="0.3">
      <c r="B19" s="31" t="s">
        <v>3</v>
      </c>
      <c r="C19" s="32">
        <f>SUM(C7:C18)</f>
        <v>1.0810185185185194E-2</v>
      </c>
      <c r="D19" s="33">
        <f>IFERROR(SUM(D7:D18),0)</f>
        <v>1</v>
      </c>
      <c r="E19" s="33">
        <f>IFERROR(SUM(E7:E18),0)</f>
        <v>0.41808415398388554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1.0810185185185194E-2</v>
      </c>
      <c r="J19" s="33">
        <f>IFERROR(SUM(J7:J18),0)</f>
        <v>1</v>
      </c>
      <c r="K19" s="34">
        <f>IFERROR(SUM(K7:K18),0)</f>
        <v>0.41808415398388554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1.6087962962963E-3</v>
      </c>
      <c r="D22" s="19"/>
      <c r="E22" s="12">
        <f>IFERROR(C22/C$30,0)</f>
        <v>6.2220232766338521E-2</v>
      </c>
      <c r="F22" s="11">
        <v>0</v>
      </c>
      <c r="G22" s="19"/>
      <c r="H22" s="12">
        <f>IFERROR(F22/F$30,0)</f>
        <v>0</v>
      </c>
      <c r="I22" s="11">
        <v>1.6087962962963E-3</v>
      </c>
      <c r="J22" s="19"/>
      <c r="K22" s="14">
        <f>IFERROR(I22/I$30,0)</f>
        <v>6.2220232766338521E-2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3.1365740740740698E-3</v>
      </c>
      <c r="D25" s="19"/>
      <c r="E25" s="12">
        <f t="shared" si="6"/>
        <v>0.12130707251566675</v>
      </c>
      <c r="F25" s="11">
        <v>0</v>
      </c>
      <c r="G25" s="19"/>
      <c r="H25" s="12">
        <f t="shared" si="7"/>
        <v>0</v>
      </c>
      <c r="I25" s="11">
        <v>3.1365740740740698E-3</v>
      </c>
      <c r="J25" s="19"/>
      <c r="K25" s="14">
        <f t="shared" si="8"/>
        <v>0.12130707251566675</v>
      </c>
    </row>
    <row r="26" spans="2:11" x14ac:dyDescent="0.25">
      <c r="B26" s="18" t="s">
        <v>19</v>
      </c>
      <c r="C26" s="11">
        <v>8.8773148148148205E-3</v>
      </c>
      <c r="D26" s="19"/>
      <c r="E26" s="12">
        <f t="shared" si="6"/>
        <v>0.34333034914950766</v>
      </c>
      <c r="F26" s="11">
        <v>0</v>
      </c>
      <c r="G26" s="19"/>
      <c r="H26" s="12">
        <f t="shared" si="7"/>
        <v>0</v>
      </c>
      <c r="I26" s="11">
        <v>8.8773148148148205E-3</v>
      </c>
      <c r="J26" s="19"/>
      <c r="K26" s="14">
        <f t="shared" si="8"/>
        <v>0.34333034914950766</v>
      </c>
    </row>
    <row r="27" spans="2:11" ht="15.75" thickBot="1" x14ac:dyDescent="0.3">
      <c r="B27" s="23" t="s">
        <v>20</v>
      </c>
      <c r="C27" s="20">
        <v>1.4236111111111101E-3</v>
      </c>
      <c r="D27" s="24"/>
      <c r="E27" s="21">
        <f t="shared" si="6"/>
        <v>5.5058191584601547E-2</v>
      </c>
      <c r="F27" s="20">
        <v>0</v>
      </c>
      <c r="G27" s="24"/>
      <c r="H27" s="21">
        <f t="shared" si="7"/>
        <v>0</v>
      </c>
      <c r="I27" s="20">
        <v>1.4236111111111101E-3</v>
      </c>
      <c r="J27" s="24"/>
      <c r="K27" s="22">
        <f t="shared" si="8"/>
        <v>5.5058191584601547E-2</v>
      </c>
    </row>
    <row r="28" spans="2:11" ht="16.5" thickTop="1" thickBot="1" x14ac:dyDescent="0.3">
      <c r="B28" s="31" t="s">
        <v>3</v>
      </c>
      <c r="C28" s="32">
        <f>SUM(C22:C27)</f>
        <v>1.5046296296296301E-2</v>
      </c>
      <c r="D28" s="33"/>
      <c r="E28" s="33">
        <f>IFERROR(SUM(E22:E27),0)</f>
        <v>0.58191584601611446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1.5046296296296301E-2</v>
      </c>
      <c r="J28" s="33"/>
      <c r="K28" s="34">
        <f>IFERROR(SUM(K22:K27),0)</f>
        <v>0.58191584601611446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2.5856481481481494E-2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2.5856481481481494E-2</v>
      </c>
      <c r="J30" s="35"/>
      <c r="K30" s="38">
        <f>IFERROR(SUM(K19,K28),0)</f>
        <v>1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3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66</v>
      </c>
      <c r="C3" s="165"/>
      <c r="D3" s="166"/>
    </row>
    <row r="4" spans="2:4" s="75" customFormat="1" ht="24" customHeight="1" x14ac:dyDescent="0.25">
      <c r="B4" s="167" t="s">
        <v>149</v>
      </c>
      <c r="C4" s="168"/>
      <c r="D4" s="169"/>
    </row>
    <row r="5" spans="2:4" s="75" customFormat="1" ht="24" customHeight="1" x14ac:dyDescent="0.25">
      <c r="B5" s="76" t="s">
        <v>10</v>
      </c>
      <c r="C5" s="77" t="s">
        <v>57</v>
      </c>
      <c r="D5" s="78" t="s">
        <v>5</v>
      </c>
    </row>
    <row r="6" spans="2:4" s="75" customFormat="1" ht="23.25" customHeight="1" x14ac:dyDescent="0.25">
      <c r="B6" s="79" t="s">
        <v>141</v>
      </c>
      <c r="C6" s="80">
        <v>2.0833333333333298E-3</v>
      </c>
      <c r="D6" s="108">
        <v>0.21003500583430601</v>
      </c>
    </row>
    <row r="7" spans="2:4" s="75" customFormat="1" ht="23.25" customHeight="1" x14ac:dyDescent="0.25">
      <c r="B7" s="79" t="s">
        <v>115</v>
      </c>
      <c r="C7" s="80">
        <v>1.05324074074074E-3</v>
      </c>
      <c r="D7" s="108">
        <v>0.10618436406067699</v>
      </c>
    </row>
    <row r="8" spans="2:4" s="75" customFormat="1" ht="23.25" customHeight="1" x14ac:dyDescent="0.25">
      <c r="B8" s="79" t="s">
        <v>71</v>
      </c>
      <c r="C8" s="80">
        <v>9.3749999999999997E-4</v>
      </c>
      <c r="D8" s="108">
        <v>9.4515752625437599E-2</v>
      </c>
    </row>
    <row r="9" spans="2:4" s="75" customFormat="1" ht="23.25" customHeight="1" x14ac:dyDescent="0.25">
      <c r="B9" s="79" t="s">
        <v>178</v>
      </c>
      <c r="C9" s="80">
        <v>8.9120370370370395E-4</v>
      </c>
      <c r="D9" s="108">
        <v>8.9848308051341905E-2</v>
      </c>
    </row>
    <row r="10" spans="2:4" s="75" customFormat="1" ht="23.25" customHeight="1" x14ac:dyDescent="0.25">
      <c r="B10" s="79" t="s">
        <v>75</v>
      </c>
      <c r="C10" s="80">
        <v>7.8703703703703705E-4</v>
      </c>
      <c r="D10" s="108">
        <v>7.9346557759626596E-2</v>
      </c>
    </row>
    <row r="11" spans="2:4" s="75" customFormat="1" ht="23.25" customHeight="1" x14ac:dyDescent="0.25">
      <c r="B11" s="79" t="s">
        <v>201</v>
      </c>
      <c r="C11" s="80">
        <v>5.78703703703704E-4</v>
      </c>
      <c r="D11" s="108">
        <v>5.8343057176195999E-2</v>
      </c>
    </row>
    <row r="12" spans="2:4" s="75" customFormat="1" ht="23.25" customHeight="1" x14ac:dyDescent="0.25">
      <c r="B12" s="79" t="s">
        <v>113</v>
      </c>
      <c r="C12" s="80">
        <v>5.4398148148148101E-4</v>
      </c>
      <c r="D12" s="108">
        <v>5.4842473745624301E-2</v>
      </c>
    </row>
    <row r="13" spans="2:4" s="75" customFormat="1" ht="23.25" customHeight="1" x14ac:dyDescent="0.25">
      <c r="B13" s="79" t="s">
        <v>202</v>
      </c>
      <c r="C13" s="80">
        <v>5.09259259259259E-4</v>
      </c>
      <c r="D13" s="108">
        <v>5.1341890315052499E-2</v>
      </c>
    </row>
    <row r="14" spans="2:4" s="75" customFormat="1" ht="23.25" customHeight="1" x14ac:dyDescent="0.25">
      <c r="B14" s="79" t="s">
        <v>191</v>
      </c>
      <c r="C14" s="80">
        <v>4.1666666666666702E-4</v>
      </c>
      <c r="D14" s="108">
        <v>4.2007001166861103E-2</v>
      </c>
    </row>
    <row r="15" spans="2:4" s="75" customFormat="1" ht="23.25" customHeight="1" x14ac:dyDescent="0.25">
      <c r="B15" s="79" t="s">
        <v>142</v>
      </c>
      <c r="C15" s="80">
        <v>3.8194444444444398E-4</v>
      </c>
      <c r="D15" s="108">
        <v>3.8506417736289399E-2</v>
      </c>
    </row>
    <row r="16" spans="2:4" s="75" customFormat="1" ht="23.25" customHeight="1" x14ac:dyDescent="0.25">
      <c r="B16" s="79" t="s">
        <v>146</v>
      </c>
      <c r="C16" s="80">
        <v>3.4722222222222202E-4</v>
      </c>
      <c r="D16" s="108">
        <v>3.5005834305717597E-2</v>
      </c>
    </row>
    <row r="17" spans="2:4" s="75" customFormat="1" ht="23.25" customHeight="1" x14ac:dyDescent="0.25">
      <c r="B17" s="79" t="s">
        <v>176</v>
      </c>
      <c r="C17" s="80">
        <v>3.2407407407407401E-4</v>
      </c>
      <c r="D17" s="108">
        <v>3.2672112018669798E-2</v>
      </c>
    </row>
    <row r="18" spans="2:4" s="75" customFormat="1" ht="23.25" customHeight="1" x14ac:dyDescent="0.25">
      <c r="B18" s="79" t="s">
        <v>133</v>
      </c>
      <c r="C18" s="80">
        <v>3.1250000000000001E-4</v>
      </c>
      <c r="D18" s="108">
        <v>3.1505250875145899E-2</v>
      </c>
    </row>
    <row r="19" spans="2:4" s="75" customFormat="1" ht="23.25" customHeight="1" x14ac:dyDescent="0.25">
      <c r="B19" s="79" t="s">
        <v>129</v>
      </c>
      <c r="C19" s="80">
        <v>3.00925925925926E-4</v>
      </c>
      <c r="D19" s="108">
        <v>3.0338389731621899E-2</v>
      </c>
    </row>
    <row r="20" spans="2:4" s="75" customFormat="1" ht="23.25" customHeight="1" x14ac:dyDescent="0.25">
      <c r="B20" s="79" t="s">
        <v>203</v>
      </c>
      <c r="C20" s="80">
        <v>1.9675925925925899E-4</v>
      </c>
      <c r="D20" s="108">
        <v>1.9836639439906701E-2</v>
      </c>
    </row>
    <row r="21" spans="2:4" s="75" customFormat="1" ht="23.25" customHeight="1" x14ac:dyDescent="0.25">
      <c r="B21" s="79" t="s">
        <v>76</v>
      </c>
      <c r="C21" s="80">
        <v>1.2731481481481499E-4</v>
      </c>
      <c r="D21" s="108">
        <v>1.28354725787631E-2</v>
      </c>
    </row>
    <row r="22" spans="2:4" s="75" customFormat="1" ht="23.25" customHeight="1" x14ac:dyDescent="0.25">
      <c r="B22" s="79" t="s">
        <v>194</v>
      </c>
      <c r="C22" s="80">
        <v>6.9444444444444404E-5</v>
      </c>
      <c r="D22" s="108">
        <v>7.0011668611435198E-3</v>
      </c>
    </row>
    <row r="23" spans="2:4" s="75" customFormat="1" ht="23.25" customHeight="1" thickBot="1" x14ac:dyDescent="0.3">
      <c r="B23" s="82" t="s">
        <v>204</v>
      </c>
      <c r="C23" s="83">
        <v>5.78703703703704E-5</v>
      </c>
      <c r="D23" s="109">
        <v>5.8343057176195997E-3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64" t="s">
        <v>67</v>
      </c>
      <c r="C3" s="165"/>
      <c r="D3" s="166"/>
    </row>
    <row r="4" spans="2:4" s="75" customFormat="1" ht="24" customHeight="1" x14ac:dyDescent="0.25">
      <c r="B4" s="186" t="s">
        <v>149</v>
      </c>
      <c r="C4" s="168"/>
      <c r="D4" s="169"/>
    </row>
    <row r="5" spans="2:4" s="75" customFormat="1" ht="24" customHeight="1" x14ac:dyDescent="0.25">
      <c r="B5" s="187" t="s">
        <v>10</v>
      </c>
      <c r="C5" s="77" t="s">
        <v>57</v>
      </c>
      <c r="D5" s="78" t="s">
        <v>5</v>
      </c>
    </row>
    <row r="6" spans="2:4" s="75" customFormat="1" ht="24" customHeight="1" thickBot="1" x14ac:dyDescent="0.3">
      <c r="B6" s="188"/>
      <c r="C6" s="189"/>
      <c r="D6" s="1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4" customHeight="1" x14ac:dyDescent="0.25">
      <c r="B3" s="170" t="s">
        <v>77</v>
      </c>
      <c r="C3" s="171"/>
      <c r="D3" s="172"/>
    </row>
    <row r="4" spans="2:4" s="75" customFormat="1" ht="24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x14ac:dyDescent="0.25">
      <c r="B6" s="98" t="s">
        <v>147</v>
      </c>
      <c r="C6" s="99">
        <v>1.12152777777778E-2</v>
      </c>
      <c r="D6" s="100">
        <v>0.104881480679727</v>
      </c>
    </row>
    <row r="7" spans="2:4" s="75" customFormat="1" ht="23.25" customHeight="1" x14ac:dyDescent="0.25">
      <c r="B7" s="98" t="s">
        <v>113</v>
      </c>
      <c r="C7" s="99">
        <v>1.0833333333333301E-2</v>
      </c>
      <c r="D7" s="100">
        <v>0.10130966554822</v>
      </c>
    </row>
    <row r="8" spans="2:4" s="75" customFormat="1" ht="23.25" customHeight="1" x14ac:dyDescent="0.25">
      <c r="B8" s="98" t="s">
        <v>131</v>
      </c>
      <c r="C8" s="99">
        <v>9.3865740740740698E-3</v>
      </c>
      <c r="D8" s="100">
        <v>8.7780062777356893E-2</v>
      </c>
    </row>
    <row r="9" spans="2:4" s="75" customFormat="1" ht="23.25" customHeight="1" x14ac:dyDescent="0.25">
      <c r="B9" s="98" t="s">
        <v>205</v>
      </c>
      <c r="C9" s="99">
        <v>7.4999999999999997E-3</v>
      </c>
      <c r="D9" s="100">
        <v>7.0137460764152004E-2</v>
      </c>
    </row>
    <row r="10" spans="2:4" s="75" customFormat="1" ht="23.25" customHeight="1" x14ac:dyDescent="0.25">
      <c r="B10" s="98" t="s">
        <v>144</v>
      </c>
      <c r="C10" s="99">
        <v>6.1458333333333304E-3</v>
      </c>
      <c r="D10" s="100">
        <v>5.7473752570624502E-2</v>
      </c>
    </row>
    <row r="11" spans="2:4" s="75" customFormat="1" ht="23.25" customHeight="1" x14ac:dyDescent="0.25">
      <c r="B11" s="98" t="s">
        <v>175</v>
      </c>
      <c r="C11" s="99">
        <v>5.8564814814814799E-3</v>
      </c>
      <c r="D11" s="100">
        <v>5.4767832016452002E-2</v>
      </c>
    </row>
    <row r="12" spans="2:4" s="75" customFormat="1" ht="23.25" customHeight="1" x14ac:dyDescent="0.25">
      <c r="B12" s="98" t="s">
        <v>206</v>
      </c>
      <c r="C12" s="99">
        <v>5.1157407407407401E-3</v>
      </c>
      <c r="D12" s="100">
        <v>4.7840675397770302E-2</v>
      </c>
    </row>
    <row r="13" spans="2:4" s="75" customFormat="1" ht="23.25" customHeight="1" x14ac:dyDescent="0.25">
      <c r="B13" s="98" t="s">
        <v>207</v>
      </c>
      <c r="C13" s="99">
        <v>5.0115740740740702E-3</v>
      </c>
      <c r="D13" s="100">
        <v>4.6866543998268201E-2</v>
      </c>
    </row>
    <row r="14" spans="2:4" s="75" customFormat="1" ht="23.25" customHeight="1" x14ac:dyDescent="0.25">
      <c r="B14" s="98" t="s">
        <v>143</v>
      </c>
      <c r="C14" s="99">
        <v>4.9189814814814799E-3</v>
      </c>
      <c r="D14" s="100">
        <v>4.6000649420933001E-2</v>
      </c>
    </row>
    <row r="15" spans="2:4" s="75" customFormat="1" ht="23.25" customHeight="1" x14ac:dyDescent="0.25">
      <c r="B15" s="98" t="s">
        <v>208</v>
      </c>
      <c r="C15" s="99">
        <v>4.9189814814814799E-3</v>
      </c>
      <c r="D15" s="100">
        <v>4.6000649420933001E-2</v>
      </c>
    </row>
    <row r="16" spans="2:4" s="75" customFormat="1" ht="23.25" customHeight="1" x14ac:dyDescent="0.25">
      <c r="B16" s="98" t="s">
        <v>209</v>
      </c>
      <c r="C16" s="99">
        <v>3.21759259259259E-3</v>
      </c>
      <c r="D16" s="100">
        <v>3.0089836562398501E-2</v>
      </c>
    </row>
    <row r="17" spans="2:4" s="75" customFormat="1" ht="23.25" customHeight="1" x14ac:dyDescent="0.25">
      <c r="B17" s="98" t="s">
        <v>199</v>
      </c>
      <c r="C17" s="99">
        <v>3.1481481481481499E-3</v>
      </c>
      <c r="D17" s="100">
        <v>2.9440415629397101E-2</v>
      </c>
    </row>
    <row r="18" spans="2:4" s="75" customFormat="1" ht="23.25" customHeight="1" x14ac:dyDescent="0.25">
      <c r="B18" s="98" t="s">
        <v>194</v>
      </c>
      <c r="C18" s="99">
        <v>2.9513888888888901E-3</v>
      </c>
      <c r="D18" s="100">
        <v>2.7600389652559801E-2</v>
      </c>
    </row>
    <row r="19" spans="2:4" s="75" customFormat="1" ht="23.25" customHeight="1" x14ac:dyDescent="0.25">
      <c r="B19" s="98" t="s">
        <v>75</v>
      </c>
      <c r="C19" s="99">
        <v>2.8356481481481501E-3</v>
      </c>
      <c r="D19" s="100">
        <v>2.6518021430890801E-2</v>
      </c>
    </row>
    <row r="20" spans="2:4" s="75" customFormat="1" ht="23.25" customHeight="1" x14ac:dyDescent="0.25">
      <c r="B20" s="98" t="s">
        <v>178</v>
      </c>
      <c r="C20" s="99">
        <v>2.7546296296296299E-3</v>
      </c>
      <c r="D20" s="100">
        <v>2.57603636757225E-2</v>
      </c>
    </row>
    <row r="21" spans="2:4" s="75" customFormat="1" ht="23.25" customHeight="1" x14ac:dyDescent="0.25">
      <c r="B21" s="98" t="s">
        <v>210</v>
      </c>
      <c r="C21" s="99">
        <v>2.66203703703704E-3</v>
      </c>
      <c r="D21" s="100">
        <v>2.4894469098387301E-2</v>
      </c>
    </row>
    <row r="22" spans="2:4" s="75" customFormat="1" ht="23.25" customHeight="1" x14ac:dyDescent="0.25">
      <c r="B22" s="98" t="s">
        <v>211</v>
      </c>
      <c r="C22" s="99">
        <v>2.5810185185185198E-3</v>
      </c>
      <c r="D22" s="100">
        <v>2.4136811343218999E-2</v>
      </c>
    </row>
    <row r="23" spans="2:4" s="75" customFormat="1" ht="23.25" customHeight="1" x14ac:dyDescent="0.25">
      <c r="B23" s="98" t="s">
        <v>212</v>
      </c>
      <c r="C23" s="99">
        <v>2.5462962962963E-3</v>
      </c>
      <c r="D23" s="100">
        <v>2.3812100876718301E-2</v>
      </c>
    </row>
    <row r="24" spans="2:4" s="75" customFormat="1" ht="23.25" customHeight="1" x14ac:dyDescent="0.25">
      <c r="B24" s="98" t="s">
        <v>72</v>
      </c>
      <c r="C24" s="99">
        <v>2.4305555555555599E-3</v>
      </c>
      <c r="D24" s="100">
        <v>2.2729732655049201E-2</v>
      </c>
    </row>
    <row r="25" spans="2:4" s="75" customFormat="1" ht="23.25" customHeight="1" thickBot="1" x14ac:dyDescent="0.3">
      <c r="B25" s="101" t="s">
        <v>180</v>
      </c>
      <c r="C25" s="102">
        <v>2.21064814814815E-3</v>
      </c>
      <c r="D25" s="103">
        <v>2.0673233033878101E-2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topLeftCell="A3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0" t="s">
        <v>78</v>
      </c>
      <c r="C3" s="171"/>
      <c r="D3" s="172"/>
    </row>
    <row r="4" spans="2:4" ht="23.25" customHeight="1" x14ac:dyDescent="0.25">
      <c r="B4" s="173" t="s">
        <v>149</v>
      </c>
      <c r="C4" s="174"/>
      <c r="D4" s="175"/>
    </row>
    <row r="5" spans="2:4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topLeftCell="A3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0" t="s">
        <v>79</v>
      </c>
      <c r="C3" s="171"/>
      <c r="D3" s="172"/>
    </row>
    <row r="4" spans="2:4" ht="23.25" customHeight="1" x14ac:dyDescent="0.25">
      <c r="B4" s="173" t="s">
        <v>149</v>
      </c>
      <c r="C4" s="174"/>
      <c r="D4" s="175"/>
    </row>
    <row r="5" spans="2:4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 t="s">
        <v>210</v>
      </c>
      <c r="C6" s="102">
        <v>1.77083333333333E-3</v>
      </c>
      <c r="D6" s="103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80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x14ac:dyDescent="0.25">
      <c r="B6" s="98" t="s">
        <v>213</v>
      </c>
      <c r="C6" s="99">
        <v>1.0451388888888901E-2</v>
      </c>
      <c r="D6" s="100">
        <v>9.3391250387837396E-2</v>
      </c>
    </row>
    <row r="7" spans="2:4" s="75" customFormat="1" ht="23.25" customHeight="1" x14ac:dyDescent="0.25">
      <c r="B7" s="98" t="s">
        <v>178</v>
      </c>
      <c r="C7" s="99">
        <v>9.3287037037037002E-3</v>
      </c>
      <c r="D7" s="100">
        <v>8.3359189161236899E-2</v>
      </c>
    </row>
    <row r="8" spans="2:4" s="75" customFormat="1" ht="23.25" customHeight="1" x14ac:dyDescent="0.25">
      <c r="B8" s="98" t="s">
        <v>214</v>
      </c>
      <c r="C8" s="99">
        <v>8.2291666666666693E-3</v>
      </c>
      <c r="D8" s="100">
        <v>7.3533974557865298E-2</v>
      </c>
    </row>
    <row r="9" spans="2:4" s="75" customFormat="1" ht="23.25" customHeight="1" x14ac:dyDescent="0.25">
      <c r="B9" s="98" t="s">
        <v>175</v>
      </c>
      <c r="C9" s="99">
        <v>6.6087962962963001E-3</v>
      </c>
      <c r="D9" s="100">
        <v>5.9054710931844001E-2</v>
      </c>
    </row>
    <row r="10" spans="2:4" s="75" customFormat="1" ht="23.25" customHeight="1" x14ac:dyDescent="0.25">
      <c r="B10" s="98" t="s">
        <v>215</v>
      </c>
      <c r="C10" s="99">
        <v>6.4467592592592597E-3</v>
      </c>
      <c r="D10" s="100">
        <v>5.7606784569241898E-2</v>
      </c>
    </row>
    <row r="11" spans="2:4" s="75" customFormat="1" ht="23.25" customHeight="1" x14ac:dyDescent="0.25">
      <c r="B11" s="98" t="s">
        <v>132</v>
      </c>
      <c r="C11" s="99">
        <v>6.15740740740741E-3</v>
      </c>
      <c r="D11" s="100">
        <v>5.5021201778881E-2</v>
      </c>
    </row>
    <row r="12" spans="2:4" s="75" customFormat="1" ht="23.25" customHeight="1" x14ac:dyDescent="0.25">
      <c r="B12" s="98" t="s">
        <v>134</v>
      </c>
      <c r="C12" s="99">
        <v>5.9027777777777802E-3</v>
      </c>
      <c r="D12" s="100">
        <v>5.27458889233633E-2</v>
      </c>
    </row>
    <row r="13" spans="2:4" s="75" customFormat="1" ht="23.25" customHeight="1" x14ac:dyDescent="0.25">
      <c r="B13" s="98" t="s">
        <v>212</v>
      </c>
      <c r="C13" s="99">
        <v>5.82175925925926E-3</v>
      </c>
      <c r="D13" s="100">
        <v>5.2021925742062297E-2</v>
      </c>
    </row>
    <row r="14" spans="2:4" s="75" customFormat="1" ht="23.25" customHeight="1" x14ac:dyDescent="0.25">
      <c r="B14" s="98" t="s">
        <v>193</v>
      </c>
      <c r="C14" s="99">
        <v>5.60185185185185E-3</v>
      </c>
      <c r="D14" s="100">
        <v>5.0056882821387899E-2</v>
      </c>
    </row>
    <row r="15" spans="2:4" s="75" customFormat="1" ht="23.25" customHeight="1" x14ac:dyDescent="0.25">
      <c r="B15" s="98" t="s">
        <v>216</v>
      </c>
      <c r="C15" s="99">
        <v>5.3935185185185197E-3</v>
      </c>
      <c r="D15" s="100">
        <v>4.8195263212328102E-2</v>
      </c>
    </row>
    <row r="16" spans="2:4" s="75" customFormat="1" ht="23.25" customHeight="1" x14ac:dyDescent="0.25">
      <c r="B16" s="98" t="s">
        <v>217</v>
      </c>
      <c r="C16" s="99">
        <v>5.3472222222222202E-3</v>
      </c>
      <c r="D16" s="100">
        <v>4.7781569965870303E-2</v>
      </c>
    </row>
    <row r="17" spans="2:4" s="75" customFormat="1" ht="23.25" customHeight="1" x14ac:dyDescent="0.25">
      <c r="B17" s="98" t="s">
        <v>218</v>
      </c>
      <c r="C17" s="99">
        <v>5.1736111111111097E-3</v>
      </c>
      <c r="D17" s="100">
        <v>4.6230220291653697E-2</v>
      </c>
    </row>
    <row r="18" spans="2:4" s="75" customFormat="1" ht="23.25" customHeight="1" x14ac:dyDescent="0.25">
      <c r="B18" s="98" t="s">
        <v>221</v>
      </c>
      <c r="C18" s="99">
        <v>3.3333333333333301E-3</v>
      </c>
      <c r="D18" s="100">
        <v>2.9785913744958099E-2</v>
      </c>
    </row>
    <row r="19" spans="2:4" s="75" customFormat="1" ht="23.25" customHeight="1" x14ac:dyDescent="0.25">
      <c r="B19" s="98" t="s">
        <v>223</v>
      </c>
      <c r="C19" s="99">
        <v>3.2060185185185199E-3</v>
      </c>
      <c r="D19" s="100">
        <v>2.8648257317199301E-2</v>
      </c>
    </row>
    <row r="20" spans="2:4" s="75" customFormat="1" ht="23.25" customHeight="1" x14ac:dyDescent="0.25">
      <c r="B20" s="98" t="s">
        <v>188</v>
      </c>
      <c r="C20" s="99">
        <v>2.99768518518519E-3</v>
      </c>
      <c r="D20" s="100">
        <v>2.67866377081394E-2</v>
      </c>
    </row>
    <row r="21" spans="2:4" s="75" customFormat="1" ht="23.25" customHeight="1" x14ac:dyDescent="0.25">
      <c r="B21" s="98" t="s">
        <v>144</v>
      </c>
      <c r="C21" s="99">
        <v>2.8124999999999999E-3</v>
      </c>
      <c r="D21" s="100">
        <v>2.5131864722308401E-2</v>
      </c>
    </row>
    <row r="22" spans="2:4" s="75" customFormat="1" ht="23.25" customHeight="1" x14ac:dyDescent="0.25">
      <c r="B22" s="98" t="s">
        <v>222</v>
      </c>
      <c r="C22" s="99">
        <v>2.6736111111111101E-3</v>
      </c>
      <c r="D22" s="100">
        <v>2.38907849829352E-2</v>
      </c>
    </row>
    <row r="23" spans="2:4" s="75" customFormat="1" ht="23.25" customHeight="1" x14ac:dyDescent="0.25">
      <c r="B23" s="98" t="s">
        <v>219</v>
      </c>
      <c r="C23" s="99">
        <v>2.5694444444444402E-3</v>
      </c>
      <c r="D23" s="100">
        <v>2.2959975178405201E-2</v>
      </c>
    </row>
    <row r="24" spans="2:4" s="75" customFormat="1" ht="23.25" customHeight="1" x14ac:dyDescent="0.25">
      <c r="B24" s="98" t="s">
        <v>220</v>
      </c>
      <c r="C24" s="99">
        <v>2.3032407407407398E-3</v>
      </c>
      <c r="D24" s="100">
        <v>2.0581239011273102E-2</v>
      </c>
    </row>
    <row r="25" spans="2:4" s="75" customFormat="1" ht="23.25" customHeight="1" thickBot="1" x14ac:dyDescent="0.3">
      <c r="B25" s="124" t="s">
        <v>141</v>
      </c>
      <c r="C25" s="125">
        <v>2.0370370370370399E-3</v>
      </c>
      <c r="D25" s="126">
        <v>1.82025028441411E-2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81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82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5" t="s">
        <v>83</v>
      </c>
      <c r="C3" s="156"/>
      <c r="D3" s="157"/>
    </row>
    <row r="4" spans="2:4" ht="23.25" customHeight="1" x14ac:dyDescent="0.25">
      <c r="B4" s="158" t="s">
        <v>149</v>
      </c>
      <c r="C4" s="159"/>
      <c r="D4" s="160"/>
    </row>
    <row r="5" spans="2:4" ht="23.25" customHeight="1" x14ac:dyDescent="0.25">
      <c r="B5" s="40" t="s">
        <v>10</v>
      </c>
      <c r="C5" s="41" t="s">
        <v>57</v>
      </c>
      <c r="D5" s="42" t="s">
        <v>5</v>
      </c>
    </row>
    <row r="6" spans="2:4" ht="23.25" customHeight="1" thickBot="1" x14ac:dyDescent="0.3">
      <c r="B6" s="88"/>
      <c r="C6" s="89"/>
      <c r="D6" s="9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84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4" t="s">
        <v>44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5.20833333333333E-4</v>
      </c>
      <c r="D7" s="12">
        <f t="shared" ref="D7:D18" si="0">IFERROR(C7/C$19,0)</f>
        <v>0.10250569476081993</v>
      </c>
      <c r="E7" s="12">
        <f t="shared" ref="E7:E18" si="1">IFERROR(C7/C$30,0)</f>
        <v>3.8330494037478673E-2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5.20833333333333E-4</v>
      </c>
      <c r="J7" s="12">
        <f t="shared" ref="J7:J18" si="4">IFERROR(I7/I$19,0)</f>
        <v>0.10250569476081993</v>
      </c>
      <c r="K7" s="14">
        <f t="shared" ref="K7:K18" si="5">IFERROR(I7/I$30,0)</f>
        <v>3.8330494037478673E-2</v>
      </c>
    </row>
    <row r="8" spans="2:11" x14ac:dyDescent="0.25">
      <c r="B8" s="134" t="s">
        <v>111</v>
      </c>
      <c r="C8" s="11">
        <v>5.5555555555555599E-4</v>
      </c>
      <c r="D8" s="12">
        <f t="shared" si="0"/>
        <v>0.10933940774487474</v>
      </c>
      <c r="E8" s="12">
        <f t="shared" si="1"/>
        <v>4.0885860306643977E-2</v>
      </c>
      <c r="F8" s="11">
        <v>0</v>
      </c>
      <c r="G8" s="12">
        <f t="shared" si="2"/>
        <v>0</v>
      </c>
      <c r="H8" s="12">
        <f t="shared" si="3"/>
        <v>0</v>
      </c>
      <c r="I8" s="11">
        <v>5.5555555555555599E-4</v>
      </c>
      <c r="J8" s="12">
        <f t="shared" si="4"/>
        <v>0.10933940774487474</v>
      </c>
      <c r="K8" s="14">
        <f t="shared" si="5"/>
        <v>4.0885860306643977E-2</v>
      </c>
    </row>
    <row r="9" spans="2:11" x14ac:dyDescent="0.25">
      <c r="B9" s="10" t="s">
        <v>48</v>
      </c>
      <c r="C9" s="11">
        <v>2.21064814814815E-3</v>
      </c>
      <c r="D9" s="12">
        <f t="shared" si="0"/>
        <v>0.43507972665148076</v>
      </c>
      <c r="E9" s="12">
        <f t="shared" si="1"/>
        <v>0.16269165247018749</v>
      </c>
      <c r="F9" s="11">
        <v>0</v>
      </c>
      <c r="G9" s="12">
        <f t="shared" si="2"/>
        <v>0</v>
      </c>
      <c r="H9" s="12">
        <f t="shared" si="3"/>
        <v>0</v>
      </c>
      <c r="I9" s="11">
        <v>2.21064814814815E-3</v>
      </c>
      <c r="J9" s="12">
        <f t="shared" si="4"/>
        <v>0.43507972665148076</v>
      </c>
      <c r="K9" s="14">
        <f t="shared" si="5"/>
        <v>0.16269165247018749</v>
      </c>
    </row>
    <row r="10" spans="2:11" x14ac:dyDescent="0.25">
      <c r="B10" s="10" t="s">
        <v>11</v>
      </c>
      <c r="C10" s="11">
        <v>9.2592592592592602E-5</v>
      </c>
      <c r="D10" s="12">
        <f t="shared" si="0"/>
        <v>1.8223234624145778E-2</v>
      </c>
      <c r="E10" s="12">
        <f t="shared" si="1"/>
        <v>6.8143100511073255E-3</v>
      </c>
      <c r="F10" s="11">
        <v>0</v>
      </c>
      <c r="G10" s="12">
        <f t="shared" si="2"/>
        <v>0</v>
      </c>
      <c r="H10" s="12">
        <f t="shared" si="3"/>
        <v>0</v>
      </c>
      <c r="I10" s="11">
        <v>9.2592592592592602E-5</v>
      </c>
      <c r="J10" s="12">
        <f t="shared" si="4"/>
        <v>1.8223234624145778E-2</v>
      </c>
      <c r="K10" s="14">
        <f t="shared" si="5"/>
        <v>6.8143100511073255E-3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1.7013888888888901E-3</v>
      </c>
      <c r="D18" s="12">
        <f t="shared" si="0"/>
        <v>0.33485193621867887</v>
      </c>
      <c r="E18" s="12">
        <f t="shared" si="1"/>
        <v>0.12521294718909717</v>
      </c>
      <c r="F18" s="11">
        <v>0</v>
      </c>
      <c r="G18" s="12">
        <f t="shared" si="2"/>
        <v>0</v>
      </c>
      <c r="H18" s="12">
        <f t="shared" si="3"/>
        <v>0</v>
      </c>
      <c r="I18" s="11">
        <v>1.7013888888888901E-3</v>
      </c>
      <c r="J18" s="12">
        <f t="shared" si="4"/>
        <v>0.33485193621867887</v>
      </c>
      <c r="K18" s="14">
        <f t="shared" si="5"/>
        <v>0.12521294718909717</v>
      </c>
    </row>
    <row r="19" spans="2:11" ht="16.5" thickTop="1" thickBot="1" x14ac:dyDescent="0.3">
      <c r="B19" s="31" t="s">
        <v>3</v>
      </c>
      <c r="C19" s="32">
        <f>SUM(C7:C18)</f>
        <v>5.0810185185185212E-3</v>
      </c>
      <c r="D19" s="33">
        <f>IFERROR(SUM(D7:D18),0)</f>
        <v>1</v>
      </c>
      <c r="E19" s="33">
        <f>IFERROR(SUM(E7:E18),0)</f>
        <v>0.3739352640545146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5.0810185185185212E-3</v>
      </c>
      <c r="J19" s="33">
        <f>IFERROR(SUM(J7:J18),0)</f>
        <v>1</v>
      </c>
      <c r="K19" s="34">
        <f>IFERROR(SUM(K7:K18),0)</f>
        <v>0.3739352640545146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4.6296296296296298E-4</v>
      </c>
      <c r="D22" s="19"/>
      <c r="E22" s="12">
        <f>IFERROR(C22/C$30,0)</f>
        <v>3.4071550255536626E-2</v>
      </c>
      <c r="F22" s="11">
        <v>0</v>
      </c>
      <c r="G22" s="19"/>
      <c r="H22" s="12">
        <f>IFERROR(F22/F$30,0)</f>
        <v>0</v>
      </c>
      <c r="I22" s="11">
        <v>4.6296296296296298E-4</v>
      </c>
      <c r="J22" s="19"/>
      <c r="K22" s="14">
        <f>IFERROR(I22/I$30,0)</f>
        <v>3.4071550255536626E-2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1.9212962962963001E-3</v>
      </c>
      <c r="D25" s="19"/>
      <c r="E25" s="12">
        <f t="shared" si="6"/>
        <v>0.14139693356047725</v>
      </c>
      <c r="F25" s="11">
        <v>0</v>
      </c>
      <c r="G25" s="19"/>
      <c r="H25" s="12">
        <f t="shared" si="7"/>
        <v>0</v>
      </c>
      <c r="I25" s="11">
        <v>1.9212962962963001E-3</v>
      </c>
      <c r="J25" s="19"/>
      <c r="K25" s="14">
        <f t="shared" si="8"/>
        <v>0.14139693356047725</v>
      </c>
    </row>
    <row r="26" spans="2:11" x14ac:dyDescent="0.25">
      <c r="B26" s="18" t="s">
        <v>19</v>
      </c>
      <c r="C26" s="11">
        <v>5.3819444444444401E-3</v>
      </c>
      <c r="D26" s="19"/>
      <c r="E26" s="12">
        <f t="shared" si="6"/>
        <v>0.39608177172061293</v>
      </c>
      <c r="F26" s="11">
        <v>0</v>
      </c>
      <c r="G26" s="19"/>
      <c r="H26" s="12">
        <f t="shared" si="7"/>
        <v>0</v>
      </c>
      <c r="I26" s="11">
        <v>5.3819444444444401E-3</v>
      </c>
      <c r="J26" s="19"/>
      <c r="K26" s="14">
        <f t="shared" si="8"/>
        <v>0.39608177172061293</v>
      </c>
    </row>
    <row r="27" spans="2:11" ht="15.75" thickBot="1" x14ac:dyDescent="0.3">
      <c r="B27" s="23" t="s">
        <v>20</v>
      </c>
      <c r="C27" s="20">
        <v>7.4074074074074103E-4</v>
      </c>
      <c r="D27" s="24"/>
      <c r="E27" s="21">
        <f t="shared" si="6"/>
        <v>5.4514480408858618E-2</v>
      </c>
      <c r="F27" s="20">
        <v>0</v>
      </c>
      <c r="G27" s="24"/>
      <c r="H27" s="21">
        <f t="shared" si="7"/>
        <v>0</v>
      </c>
      <c r="I27" s="20">
        <v>7.4074074074074103E-4</v>
      </c>
      <c r="J27" s="24"/>
      <c r="K27" s="22">
        <f t="shared" si="8"/>
        <v>5.4514480408858618E-2</v>
      </c>
    </row>
    <row r="28" spans="2:11" ht="16.5" thickTop="1" thickBot="1" x14ac:dyDescent="0.3">
      <c r="B28" s="31" t="s">
        <v>3</v>
      </c>
      <c r="C28" s="32">
        <f>SUM(C22:C27)</f>
        <v>8.5069444444444437E-3</v>
      </c>
      <c r="D28" s="33"/>
      <c r="E28" s="33">
        <f>IFERROR(SUM(E22:E27),0)</f>
        <v>0.6260647359454854</v>
      </c>
      <c r="F28" s="32">
        <f>SUM(F22:F27)</f>
        <v>0</v>
      </c>
      <c r="G28" s="33"/>
      <c r="H28" s="33">
        <f>IFERROR(SUM(H22:H27),0)</f>
        <v>0</v>
      </c>
      <c r="I28" s="32">
        <f>SUM(I22:I27)</f>
        <v>8.5069444444444437E-3</v>
      </c>
      <c r="J28" s="33"/>
      <c r="K28" s="34">
        <f>IFERROR(SUM(K22:K27),0)</f>
        <v>0.6260647359454854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1.3587962962962965E-2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1.3587962962962965E-2</v>
      </c>
      <c r="J30" s="35"/>
      <c r="K30" s="38">
        <f>IFERROR(SUM(K19,K28),0)</f>
        <v>1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85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94"/>
      <c r="C6" s="195"/>
      <c r="D6" s="19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86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17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87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x14ac:dyDescent="0.25">
      <c r="B6" s="98" t="s">
        <v>224</v>
      </c>
      <c r="C6" s="99">
        <v>4.9189814814814799E-3</v>
      </c>
      <c r="D6" s="100">
        <v>0.32567049808429099</v>
      </c>
    </row>
    <row r="7" spans="2:4" s="75" customFormat="1" ht="23.25" customHeight="1" x14ac:dyDescent="0.25">
      <c r="B7" s="98" t="s">
        <v>175</v>
      </c>
      <c r="C7" s="99">
        <v>3.1944444444444399E-3</v>
      </c>
      <c r="D7" s="100">
        <v>0.21149425287356299</v>
      </c>
    </row>
    <row r="8" spans="2:4" s="75" customFormat="1" ht="23.25" customHeight="1" x14ac:dyDescent="0.25">
      <c r="B8" s="98" t="s">
        <v>225</v>
      </c>
      <c r="C8" s="99">
        <v>2.3726851851851899E-3</v>
      </c>
      <c r="D8" s="100">
        <v>0.15708812260536401</v>
      </c>
    </row>
    <row r="9" spans="2:4" s="75" customFormat="1" ht="23.25" customHeight="1" x14ac:dyDescent="0.25">
      <c r="B9" s="98" t="s">
        <v>197</v>
      </c>
      <c r="C9" s="99">
        <v>1.2847222222222201E-3</v>
      </c>
      <c r="D9" s="100">
        <v>8.5057471264367801E-2</v>
      </c>
    </row>
    <row r="10" spans="2:4" s="75" customFormat="1" ht="23.25" customHeight="1" x14ac:dyDescent="0.25">
      <c r="B10" s="98" t="s">
        <v>196</v>
      </c>
      <c r="C10" s="99">
        <v>1.03009259259259E-3</v>
      </c>
      <c r="D10" s="100">
        <v>6.8199233716475099E-2</v>
      </c>
    </row>
    <row r="11" spans="2:4" s="75" customFormat="1" ht="23.25" customHeight="1" x14ac:dyDescent="0.25">
      <c r="B11" s="98" t="s">
        <v>141</v>
      </c>
      <c r="C11" s="99">
        <v>4.8611111111111099E-4</v>
      </c>
      <c r="D11" s="100">
        <v>3.2183908045976997E-2</v>
      </c>
    </row>
    <row r="12" spans="2:4" s="75" customFormat="1" ht="23.25" customHeight="1" x14ac:dyDescent="0.25">
      <c r="B12" s="98" t="s">
        <v>136</v>
      </c>
      <c r="C12" s="99">
        <v>3.9351851851851901E-4</v>
      </c>
      <c r="D12" s="100">
        <v>2.60536398467433E-2</v>
      </c>
    </row>
    <row r="13" spans="2:4" s="75" customFormat="1" ht="23.25" customHeight="1" x14ac:dyDescent="0.25">
      <c r="B13" s="98" t="s">
        <v>202</v>
      </c>
      <c r="C13" s="99">
        <v>3.7037037037037003E-4</v>
      </c>
      <c r="D13" s="100">
        <v>2.4521072796934901E-2</v>
      </c>
    </row>
    <row r="14" spans="2:4" s="75" customFormat="1" ht="23.25" customHeight="1" x14ac:dyDescent="0.25">
      <c r="B14" s="98" t="s">
        <v>226</v>
      </c>
      <c r="C14" s="99">
        <v>3.2407407407407401E-4</v>
      </c>
      <c r="D14" s="100">
        <v>2.1455938697317999E-2</v>
      </c>
    </row>
    <row r="15" spans="2:4" s="75" customFormat="1" ht="23.25" customHeight="1" x14ac:dyDescent="0.25">
      <c r="B15" s="98" t="s">
        <v>145</v>
      </c>
      <c r="C15" s="99">
        <v>2.89351851851852E-4</v>
      </c>
      <c r="D15" s="100">
        <v>1.9157088122605401E-2</v>
      </c>
    </row>
    <row r="16" spans="2:4" s="75" customFormat="1" ht="23.25" customHeight="1" x14ac:dyDescent="0.25">
      <c r="B16" s="98" t="s">
        <v>147</v>
      </c>
      <c r="C16" s="99">
        <v>2.4305555555555601E-4</v>
      </c>
      <c r="D16" s="100">
        <v>1.6091954022988499E-2</v>
      </c>
    </row>
    <row r="17" spans="2:4" s="75" customFormat="1" ht="23.25" customHeight="1" thickBot="1" x14ac:dyDescent="0.3">
      <c r="B17" s="101" t="s">
        <v>227</v>
      </c>
      <c r="C17" s="102">
        <v>1.9675925925925899E-4</v>
      </c>
      <c r="D17" s="103">
        <v>1.30268199233716E-2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4" customFormat="1" ht="23.25" customHeight="1" x14ac:dyDescent="0.25">
      <c r="B3" s="176" t="s">
        <v>88</v>
      </c>
      <c r="C3" s="177"/>
      <c r="D3" s="178"/>
    </row>
    <row r="4" spans="2:4" s="74" customFormat="1" ht="23.25" customHeight="1" x14ac:dyDescent="0.25">
      <c r="B4" s="179" t="s">
        <v>149</v>
      </c>
      <c r="C4" s="180"/>
      <c r="D4" s="181"/>
    </row>
    <row r="5" spans="2:4" s="74" customFormat="1" ht="23.25" customHeight="1" x14ac:dyDescent="0.25">
      <c r="B5" s="91" t="s">
        <v>10</v>
      </c>
      <c r="C5" s="92" t="s">
        <v>57</v>
      </c>
      <c r="D5" s="93" t="s">
        <v>5</v>
      </c>
    </row>
    <row r="6" spans="2:4" s="74" customFormat="1" ht="23.25" customHeight="1" thickBot="1" x14ac:dyDescent="0.3">
      <c r="B6" s="94"/>
      <c r="C6" s="104"/>
      <c r="D6" s="10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8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89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x14ac:dyDescent="0.25">
      <c r="B6" s="98" t="s">
        <v>228</v>
      </c>
      <c r="C6" s="99">
        <v>3.2754629629629601E-3</v>
      </c>
      <c r="D6" s="100">
        <v>0.37632978723404298</v>
      </c>
    </row>
    <row r="7" spans="2:4" s="75" customFormat="1" ht="23.25" customHeight="1" x14ac:dyDescent="0.25">
      <c r="B7" s="98" t="s">
        <v>182</v>
      </c>
      <c r="C7" s="99">
        <v>2.8472222222222202E-3</v>
      </c>
      <c r="D7" s="100">
        <v>0.32712765957446799</v>
      </c>
    </row>
    <row r="8" spans="2:4" s="75" customFormat="1" ht="23.25" customHeight="1" thickBot="1" x14ac:dyDescent="0.3">
      <c r="B8" s="124" t="s">
        <v>229</v>
      </c>
      <c r="C8" s="125">
        <v>2.5810185185185198E-3</v>
      </c>
      <c r="D8" s="126">
        <v>0.29654255319148898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90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0" t="s">
        <v>91</v>
      </c>
      <c r="C3" s="171"/>
      <c r="D3" s="172"/>
    </row>
    <row r="4" spans="2:4" s="75" customFormat="1" ht="23.25" customHeight="1" x14ac:dyDescent="0.25">
      <c r="B4" s="173" t="s">
        <v>149</v>
      </c>
      <c r="C4" s="174"/>
      <c r="D4" s="175"/>
    </row>
    <row r="5" spans="2:4" s="75" customFormat="1" ht="23.25" customHeight="1" x14ac:dyDescent="0.25">
      <c r="B5" s="95" t="s">
        <v>10</v>
      </c>
      <c r="C5" s="96" t="s">
        <v>57</v>
      </c>
      <c r="D5" s="97" t="s">
        <v>5</v>
      </c>
    </row>
    <row r="6" spans="2:4" s="75" customFormat="1" ht="23.25" customHeight="1" thickBot="1" x14ac:dyDescent="0.3">
      <c r="B6" s="101"/>
      <c r="C6" s="102"/>
      <c r="D6" s="10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topLeftCell="A13" workbookViewId="0">
      <selection activeCell="A23" sqref="A23:XFD43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94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 t="s">
        <v>103</v>
      </c>
      <c r="K1" t="s">
        <v>104</v>
      </c>
      <c r="L1" t="s">
        <v>105</v>
      </c>
      <c r="M1" t="s">
        <v>106</v>
      </c>
      <c r="N1" t="s">
        <v>107</v>
      </c>
      <c r="O1" t="s">
        <v>108</v>
      </c>
      <c r="P1" t="s">
        <v>109</v>
      </c>
    </row>
    <row r="2" spans="1:16" x14ac:dyDescent="0.25">
      <c r="A2" t="s">
        <v>37</v>
      </c>
      <c r="B2">
        <v>0</v>
      </c>
      <c r="C2">
        <v>7.8703703703703705E-4</v>
      </c>
      <c r="D2">
        <v>1.1574074074074099E-3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1.0416666666666699E-3</v>
      </c>
      <c r="N2">
        <v>6.2500000000000001E-4</v>
      </c>
      <c r="O2">
        <v>5.78703703703704E-5</v>
      </c>
      <c r="P2">
        <v>1.85185185185185E-3</v>
      </c>
    </row>
    <row r="3" spans="1:16" x14ac:dyDescent="0.25">
      <c r="A3" t="s">
        <v>111</v>
      </c>
      <c r="B3">
        <v>0</v>
      </c>
      <c r="C3">
        <v>4.1666666666666702E-4</v>
      </c>
      <c r="D3">
        <v>6.01851851851852E-4</v>
      </c>
      <c r="E3">
        <v>0</v>
      </c>
      <c r="F3">
        <v>0</v>
      </c>
      <c r="G3">
        <v>1.11111111111111E-3</v>
      </c>
      <c r="H3">
        <v>0</v>
      </c>
      <c r="I3">
        <v>0</v>
      </c>
      <c r="J3">
        <v>0</v>
      </c>
      <c r="K3">
        <v>0</v>
      </c>
      <c r="L3">
        <v>0</v>
      </c>
      <c r="M3">
        <v>2.7893518518518502E-3</v>
      </c>
      <c r="N3">
        <v>2.19907407407407E-4</v>
      </c>
      <c r="O3">
        <v>4.6296296296296301E-5</v>
      </c>
      <c r="P3">
        <v>1.1226851851851901E-3</v>
      </c>
    </row>
    <row r="4" spans="1:16" x14ac:dyDescent="0.25">
      <c r="A4" t="s">
        <v>48</v>
      </c>
      <c r="B4">
        <v>0</v>
      </c>
      <c r="C4">
        <v>3.2407407407407401E-4</v>
      </c>
      <c r="D4">
        <v>0</v>
      </c>
      <c r="E4">
        <v>0</v>
      </c>
      <c r="F4">
        <v>3.1712962962963001E-3</v>
      </c>
      <c r="G4">
        <v>5.20833333333333E-4</v>
      </c>
      <c r="H4">
        <v>0</v>
      </c>
      <c r="I4">
        <v>0</v>
      </c>
      <c r="J4">
        <v>0</v>
      </c>
      <c r="K4">
        <v>0</v>
      </c>
      <c r="L4">
        <v>0</v>
      </c>
      <c r="M4">
        <v>4.9074074074074098E-3</v>
      </c>
      <c r="N4">
        <v>4.8611111111111099E-4</v>
      </c>
      <c r="O4">
        <v>6.4814814814814802E-4</v>
      </c>
      <c r="P4">
        <v>1.8749999999999999E-3</v>
      </c>
    </row>
    <row r="5" spans="1:16" x14ac:dyDescent="0.25">
      <c r="A5" t="s">
        <v>11</v>
      </c>
      <c r="B5">
        <v>0</v>
      </c>
      <c r="C5">
        <v>2.1412037037036999E-3</v>
      </c>
      <c r="D5">
        <v>9.3749999999999997E-4</v>
      </c>
      <c r="E5">
        <v>0</v>
      </c>
      <c r="F5">
        <v>0</v>
      </c>
      <c r="G5">
        <v>6.2500000000000001E-4</v>
      </c>
      <c r="H5">
        <v>0</v>
      </c>
      <c r="I5">
        <v>0</v>
      </c>
      <c r="J5">
        <v>0</v>
      </c>
      <c r="K5">
        <v>0</v>
      </c>
      <c r="L5">
        <v>0</v>
      </c>
      <c r="M5">
        <v>1.2037037037037001E-3</v>
      </c>
      <c r="N5">
        <v>2.7777777777777799E-4</v>
      </c>
      <c r="O5">
        <v>1.04166666666667E-4</v>
      </c>
      <c r="P5">
        <v>7.9861111111111105E-4</v>
      </c>
    </row>
    <row r="6" spans="1:16" x14ac:dyDescent="0.25">
      <c r="A6" t="s">
        <v>12</v>
      </c>
      <c r="B6">
        <v>0</v>
      </c>
      <c r="C6">
        <v>1.2731481481481499E-4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1.9675925925925899E-4</v>
      </c>
      <c r="O6">
        <v>0</v>
      </c>
      <c r="P6">
        <v>3.1250000000000001E-4</v>
      </c>
    </row>
    <row r="7" spans="1:16" x14ac:dyDescent="0.25">
      <c r="A7" t="s">
        <v>127</v>
      </c>
      <c r="B7">
        <v>0</v>
      </c>
      <c r="C7">
        <v>0</v>
      </c>
      <c r="D7">
        <v>4.2824074074074102E-4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1.2731481481481499E-4</v>
      </c>
    </row>
    <row r="8" spans="1:16" x14ac:dyDescent="0.25">
      <c r="A8" t="s">
        <v>116</v>
      </c>
      <c r="B8">
        <v>0</v>
      </c>
      <c r="C8">
        <v>0</v>
      </c>
      <c r="D8">
        <v>1.6203703703703701E-4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6.9444444444444404E-5</v>
      </c>
      <c r="O8">
        <v>0</v>
      </c>
      <c r="P8">
        <v>8.1018518518518503E-5</v>
      </c>
    </row>
    <row r="9" spans="1:16" x14ac:dyDescent="0.25">
      <c r="A9" t="s">
        <v>117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s="71" t="s">
        <v>150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4.6759259259259297E-3</v>
      </c>
      <c r="N10">
        <v>0</v>
      </c>
      <c r="O10">
        <v>0</v>
      </c>
      <c r="P10">
        <v>0</v>
      </c>
    </row>
    <row r="11" spans="1:16" x14ac:dyDescent="0.25">
      <c r="A11" s="71" t="s">
        <v>140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2.6620370370370399E-4</v>
      </c>
      <c r="N11">
        <v>0</v>
      </c>
      <c r="O11">
        <v>0</v>
      </c>
      <c r="P11">
        <v>0</v>
      </c>
    </row>
    <row r="12" spans="1:16" x14ac:dyDescent="0.25">
      <c r="A12" s="71" t="s">
        <v>128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s="71" t="s">
        <v>13</v>
      </c>
      <c r="B13">
        <v>0</v>
      </c>
      <c r="C13">
        <v>1.2731481481481499E-4</v>
      </c>
      <c r="D13">
        <v>9.4907407407407397E-4</v>
      </c>
      <c r="E13">
        <v>0</v>
      </c>
      <c r="F13">
        <v>1.2384259259259299E-3</v>
      </c>
      <c r="G13">
        <v>4.7453703703703698E-4</v>
      </c>
      <c r="H13">
        <v>0</v>
      </c>
      <c r="I13">
        <v>0</v>
      </c>
      <c r="J13">
        <v>1.7361111111111101E-4</v>
      </c>
      <c r="K13">
        <v>0</v>
      </c>
      <c r="L13">
        <v>0</v>
      </c>
      <c r="M13">
        <v>5.6828703703703702E-3</v>
      </c>
      <c r="N13">
        <v>2.89351851851852E-4</v>
      </c>
      <c r="O13">
        <v>6.2500000000000001E-4</v>
      </c>
      <c r="P13">
        <v>1.21527777777778E-3</v>
      </c>
    </row>
    <row r="14" spans="1:16" x14ac:dyDescent="0.25">
      <c r="A14" t="s">
        <v>15</v>
      </c>
      <c r="B14">
        <v>0</v>
      </c>
      <c r="C14">
        <v>5.4398148148148101E-4</v>
      </c>
      <c r="D14">
        <v>3.3564814814814801E-4</v>
      </c>
      <c r="E14">
        <v>1.2731481481481499E-4</v>
      </c>
      <c r="F14">
        <v>3.00925925925926E-4</v>
      </c>
      <c r="G14">
        <v>2.5462962962962999E-4</v>
      </c>
      <c r="H14">
        <v>0</v>
      </c>
      <c r="I14">
        <v>0</v>
      </c>
      <c r="J14">
        <v>0</v>
      </c>
      <c r="K14">
        <v>0</v>
      </c>
      <c r="L14">
        <v>0</v>
      </c>
      <c r="M14">
        <v>1.6087962962963E-3</v>
      </c>
      <c r="N14">
        <v>6.9444444444444404E-4</v>
      </c>
      <c r="O14">
        <v>7.4074074074074103E-4</v>
      </c>
      <c r="P14">
        <v>2.4768518518518499E-3</v>
      </c>
    </row>
    <row r="15" spans="1:16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 x14ac:dyDescent="0.25">
      <c r="A17" t="s">
        <v>18</v>
      </c>
      <c r="B17">
        <v>0</v>
      </c>
      <c r="C17">
        <v>9.3749999999999997E-4</v>
      </c>
      <c r="D17">
        <v>1.57407407407407E-3</v>
      </c>
      <c r="E17">
        <v>0</v>
      </c>
      <c r="F17">
        <v>1.4814814814814801E-3</v>
      </c>
      <c r="G17">
        <v>8.3333333333333295E-4</v>
      </c>
      <c r="H17">
        <v>0</v>
      </c>
      <c r="I17">
        <v>0</v>
      </c>
      <c r="J17">
        <v>0</v>
      </c>
      <c r="K17">
        <v>0</v>
      </c>
      <c r="L17">
        <v>0</v>
      </c>
      <c r="M17">
        <v>1.88657407407407E-3</v>
      </c>
      <c r="N17">
        <v>4.2824074074074102E-4</v>
      </c>
      <c r="O17">
        <v>4.9768518518518499E-4</v>
      </c>
      <c r="P17">
        <v>4.7453703703703698E-4</v>
      </c>
    </row>
    <row r="18" spans="1:16" x14ac:dyDescent="0.25">
      <c r="A18" t="s">
        <v>19</v>
      </c>
      <c r="B18">
        <v>0</v>
      </c>
      <c r="C18">
        <v>4.2013888888888899E-3</v>
      </c>
      <c r="D18">
        <v>2.93981481481481E-3</v>
      </c>
      <c r="E18">
        <v>0</v>
      </c>
      <c r="F18">
        <v>1.58564814814815E-3</v>
      </c>
      <c r="G18">
        <v>1.5162037037037E-3</v>
      </c>
      <c r="H18">
        <v>0</v>
      </c>
      <c r="I18">
        <v>0</v>
      </c>
      <c r="J18">
        <v>4.1666666666666702E-4</v>
      </c>
      <c r="K18">
        <v>0</v>
      </c>
      <c r="L18">
        <v>0</v>
      </c>
      <c r="M18">
        <v>1.2534722222222201E-2</v>
      </c>
      <c r="N18">
        <v>1.2384259259259299E-3</v>
      </c>
      <c r="O18">
        <v>1.57407407407407E-3</v>
      </c>
      <c r="P18">
        <v>1.74768518518519E-3</v>
      </c>
    </row>
    <row r="19" spans="1:16" x14ac:dyDescent="0.25">
      <c r="A19" t="s">
        <v>20</v>
      </c>
      <c r="C19">
        <v>3.1250000000000001E-4</v>
      </c>
      <c r="D19" s="71">
        <v>3.1250000000000001E-4</v>
      </c>
      <c r="F19" s="71">
        <v>1.7361111111111112E-4</v>
      </c>
      <c r="J19" s="71">
        <v>1.3888888888888889E-4</v>
      </c>
      <c r="M19" s="71">
        <v>1.747685185185185E-3</v>
      </c>
      <c r="N19" s="71">
        <v>1.4351851851851852E-3</v>
      </c>
      <c r="O19" s="71">
        <v>1.1805555555555556E-3</v>
      </c>
      <c r="P19" s="71">
        <v>2.1296296296296298E-3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19"/>
  <sheetViews>
    <sheetView showZeros="0" workbookViewId="0">
      <selection activeCell="A24" sqref="A24:XFD53"/>
    </sheetView>
  </sheetViews>
  <sheetFormatPr defaultRowHeight="15" x14ac:dyDescent="0.25"/>
  <cols>
    <col min="1" max="1" width="40.5703125" style="71" bestFit="1" customWidth="1"/>
    <col min="2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1.8750000000000001E-3</v>
      </c>
      <c r="C2" s="71">
        <v>6.5972222222222203E-4</v>
      </c>
      <c r="D2" s="72">
        <v>0.73972602739726001</v>
      </c>
      <c r="E2" s="72">
        <v>0.26027397260273999</v>
      </c>
    </row>
    <row r="3" spans="1:10" x14ac:dyDescent="0.25">
      <c r="A3" s="71" t="s">
        <v>111</v>
      </c>
      <c r="B3" s="71">
        <v>1.3888888888888887E-3</v>
      </c>
      <c r="C3" s="71">
        <v>0</v>
      </c>
      <c r="D3" s="72">
        <v>1</v>
      </c>
      <c r="E3" s="72">
        <v>0</v>
      </c>
    </row>
    <row r="4" spans="1:10" x14ac:dyDescent="0.25">
      <c r="A4" s="71" t="s">
        <v>48</v>
      </c>
      <c r="B4" s="71">
        <v>1.9444444444444444E-3</v>
      </c>
      <c r="C4" s="71">
        <v>1.0648148148148101E-3</v>
      </c>
      <c r="D4" s="72">
        <v>0.64615384615384597</v>
      </c>
      <c r="E4" s="72">
        <v>0.35384615384615398</v>
      </c>
    </row>
    <row r="5" spans="1:10" x14ac:dyDescent="0.25">
      <c r="A5" s="71" t="s">
        <v>11</v>
      </c>
      <c r="B5" s="71">
        <v>9.4907407407407419E-4</v>
      </c>
      <c r="C5" s="71">
        <v>2.31481481481481E-4</v>
      </c>
      <c r="D5" s="72">
        <v>0.80392156862745101</v>
      </c>
      <c r="E5" s="72">
        <v>0.19607843137254899</v>
      </c>
    </row>
    <row r="6" spans="1:10" x14ac:dyDescent="0.25">
      <c r="A6" s="71" t="s">
        <v>12</v>
      </c>
      <c r="B6" s="71">
        <v>1.3888888888888889E-4</v>
      </c>
      <c r="C6" s="71">
        <v>3.7037037037037003E-4</v>
      </c>
      <c r="D6" s="72">
        <v>0.27272727272727298</v>
      </c>
      <c r="E6" s="72">
        <v>0.72727272727272696</v>
      </c>
    </row>
    <row r="7" spans="1:10" x14ac:dyDescent="0.25">
      <c r="A7" s="71" t="s">
        <v>127</v>
      </c>
      <c r="B7" s="71">
        <v>1.273148148148148E-4</v>
      </c>
      <c r="C7" s="71">
        <v>0</v>
      </c>
      <c r="D7" s="72">
        <v>1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1.5046296296296297E-4</v>
      </c>
      <c r="C8" s="71">
        <v>0</v>
      </c>
      <c r="D8" s="72">
        <v>1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2.1296296296296298E-3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3.9120370370370368E-3</v>
      </c>
      <c r="C14" s="71">
        <v>0</v>
      </c>
      <c r="D14" s="72">
        <v>1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1.4004629629629632E-3</v>
      </c>
      <c r="C17" s="71">
        <v>0</v>
      </c>
      <c r="D17" s="72">
        <v>1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4.5601851851851845E-3</v>
      </c>
      <c r="C18" s="71">
        <v>0</v>
      </c>
      <c r="D18" s="71">
        <v>1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4.7453703703703703E-3</v>
      </c>
      <c r="C19" s="71">
        <v>0</v>
      </c>
      <c r="D19" s="72">
        <v>1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workbookViewId="0">
      <selection activeCell="A23" sqref="A23:XFD48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1.7361111111111101E-4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4.1666666666666702E-4</v>
      </c>
      <c r="C18" s="71">
        <v>0</v>
      </c>
      <c r="D18" s="71">
        <v>1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1.3888888888888889E-4</v>
      </c>
      <c r="C19" s="71">
        <v>0</v>
      </c>
      <c r="D19" s="72">
        <v>1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topLeftCell="A4" zoomScale="110" zoomScaleNormal="7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4" t="s">
        <v>47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5" customFormat="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1.7361111111111101E-4</v>
      </c>
      <c r="D7" s="12">
        <f t="shared" ref="D7:D18" si="0">IFERROR(C7/C$19,0)</f>
        <v>6.7873303167420698E-2</v>
      </c>
      <c r="E7" s="12">
        <f t="shared" ref="E7:E18" si="1">IFERROR(C7/C$30,0)</f>
        <v>3.1645569620253104E-2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1.7361111111111101E-4</v>
      </c>
      <c r="J7" s="12">
        <f t="shared" ref="J7:J18" si="4">IFERROR(I7/I$19,0)</f>
        <v>6.3559322033898163E-2</v>
      </c>
      <c r="K7" s="14">
        <f t="shared" ref="K7:K18" si="5">IFERROR(I7/I$30,0)</f>
        <v>2.7932960893854716E-2</v>
      </c>
    </row>
    <row r="8" spans="2:11" s="5" customFormat="1" x14ac:dyDescent="0.25">
      <c r="B8" s="134" t="s">
        <v>111</v>
      </c>
      <c r="C8" s="11">
        <v>4.3981481481481503E-4</v>
      </c>
      <c r="D8" s="12">
        <f t="shared" si="0"/>
        <v>0.17194570135746595</v>
      </c>
      <c r="E8" s="12">
        <f t="shared" si="1"/>
        <v>8.016877637130794E-2</v>
      </c>
      <c r="F8" s="11">
        <v>0</v>
      </c>
      <c r="G8" s="12">
        <f t="shared" si="2"/>
        <v>0</v>
      </c>
      <c r="H8" s="12">
        <f t="shared" si="3"/>
        <v>0</v>
      </c>
      <c r="I8" s="11">
        <v>4.3981481481481503E-4</v>
      </c>
      <c r="J8" s="12">
        <f t="shared" si="4"/>
        <v>0.16101694915254219</v>
      </c>
      <c r="K8" s="14">
        <f t="shared" si="5"/>
        <v>7.0763500931098691E-2</v>
      </c>
    </row>
    <row r="9" spans="2:11" s="5" customFormat="1" x14ac:dyDescent="0.25">
      <c r="B9" s="10" t="s">
        <v>48</v>
      </c>
      <c r="C9" s="11">
        <v>1.0995370370370399E-3</v>
      </c>
      <c r="D9" s="12">
        <f t="shared" si="0"/>
        <v>0.42986425339366585</v>
      </c>
      <c r="E9" s="12">
        <f t="shared" si="1"/>
        <v>0.20042194092827029</v>
      </c>
      <c r="F9" s="11">
        <v>0</v>
      </c>
      <c r="G9" s="12">
        <f t="shared" si="2"/>
        <v>0</v>
      </c>
      <c r="H9" s="12">
        <f t="shared" si="3"/>
        <v>0</v>
      </c>
      <c r="I9" s="11">
        <v>1.0995370370370399E-3</v>
      </c>
      <c r="J9" s="12">
        <f t="shared" si="4"/>
        <v>0.40254237288135636</v>
      </c>
      <c r="K9" s="14">
        <f t="shared" si="5"/>
        <v>0.17690875232774711</v>
      </c>
    </row>
    <row r="10" spans="2:11" s="5" customFormat="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8.4490740740740696E-4</v>
      </c>
      <c r="D18" s="12">
        <f t="shared" si="0"/>
        <v>0.33031674208144746</v>
      </c>
      <c r="E18" s="12">
        <f t="shared" si="1"/>
        <v>0.1540084388185651</v>
      </c>
      <c r="F18" s="11">
        <v>1.7361111111111101E-4</v>
      </c>
      <c r="G18" s="12">
        <f t="shared" si="2"/>
        <v>1</v>
      </c>
      <c r="H18" s="12">
        <f t="shared" si="3"/>
        <v>0.23809523809523783</v>
      </c>
      <c r="I18" s="11">
        <v>1.0185185185185199E-3</v>
      </c>
      <c r="J18" s="12">
        <f t="shared" si="4"/>
        <v>0.37288135593220334</v>
      </c>
      <c r="K18" s="14">
        <f t="shared" si="5"/>
        <v>0.16387337057728132</v>
      </c>
    </row>
    <row r="19" spans="2:11" s="5" customFormat="1" ht="16.5" thickTop="1" thickBot="1" x14ac:dyDescent="0.3">
      <c r="B19" s="31" t="s">
        <v>3</v>
      </c>
      <c r="C19" s="32">
        <f>SUM(C7:C18)</f>
        <v>2.5578703703703731E-3</v>
      </c>
      <c r="D19" s="33">
        <f>IFERROR(SUM(D7:D18),0)</f>
        <v>1</v>
      </c>
      <c r="E19" s="33">
        <f>IFERROR(SUM(E7:E18),0)</f>
        <v>0.46624472573839637</v>
      </c>
      <c r="F19" s="32">
        <f>SUM(F7:F18)</f>
        <v>1.7361111111111101E-4</v>
      </c>
      <c r="G19" s="33">
        <f>IFERROR(SUM(G7:G18),0)</f>
        <v>1</v>
      </c>
      <c r="H19" s="33">
        <f>IFERROR(SUM(H7:H18),0)</f>
        <v>0.23809523809523783</v>
      </c>
      <c r="I19" s="32">
        <f>SUM(I7:I18)</f>
        <v>2.7314814814814858E-3</v>
      </c>
      <c r="J19" s="33">
        <f>IFERROR(SUM(J7:J18),0)</f>
        <v>1</v>
      </c>
      <c r="K19" s="34">
        <f>IFERROR(SUM(K7:K18),0)</f>
        <v>0.4394785847299818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3.1250000000000001E-4</v>
      </c>
      <c r="D22" s="19"/>
      <c r="E22" s="12">
        <f>IFERROR(C22/C$30,0)</f>
        <v>5.6962025316455618E-2</v>
      </c>
      <c r="F22" s="11">
        <v>0</v>
      </c>
      <c r="G22" s="19"/>
      <c r="H22" s="12">
        <f>IFERROR(F22/F$30,0)</f>
        <v>0</v>
      </c>
      <c r="I22" s="11">
        <v>3.1250000000000001E-4</v>
      </c>
      <c r="J22" s="19"/>
      <c r="K22" s="14">
        <f>IFERROR(I22/I$30,0)</f>
        <v>5.0279329608938522E-2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5.78703703703704E-4</v>
      </c>
      <c r="D25" s="19"/>
      <c r="E25" s="12">
        <f t="shared" si="6"/>
        <v>0.10548523206751045</v>
      </c>
      <c r="F25" s="11">
        <v>0</v>
      </c>
      <c r="G25" s="19"/>
      <c r="H25" s="12">
        <f t="shared" si="7"/>
        <v>0</v>
      </c>
      <c r="I25" s="11">
        <v>5.78703703703704E-4</v>
      </c>
      <c r="J25" s="19"/>
      <c r="K25" s="14">
        <f t="shared" si="8"/>
        <v>9.3109869646182494E-2</v>
      </c>
    </row>
    <row r="26" spans="2:11" s="5" customFormat="1" x14ac:dyDescent="0.25">
      <c r="B26" s="18" t="s">
        <v>19</v>
      </c>
      <c r="C26" s="11">
        <v>1.74768518518519E-3</v>
      </c>
      <c r="D26" s="19"/>
      <c r="E26" s="12">
        <f t="shared" si="6"/>
        <v>0.3185654008438823</v>
      </c>
      <c r="F26" s="11">
        <v>4.1666666666666702E-4</v>
      </c>
      <c r="G26" s="19"/>
      <c r="H26" s="12">
        <f t="shared" si="7"/>
        <v>0.57142857142857162</v>
      </c>
      <c r="I26" s="11">
        <v>2.16435185185185E-3</v>
      </c>
      <c r="J26" s="19"/>
      <c r="K26" s="14">
        <f t="shared" si="8"/>
        <v>0.34823091247672205</v>
      </c>
    </row>
    <row r="27" spans="2:11" s="5" customFormat="1" ht="15.75" thickBot="1" x14ac:dyDescent="0.3">
      <c r="B27" s="23" t="s">
        <v>20</v>
      </c>
      <c r="C27" s="20">
        <v>2.89351851851852E-4</v>
      </c>
      <c r="D27" s="24"/>
      <c r="E27" s="21">
        <f t="shared" si="6"/>
        <v>5.2742616033755227E-2</v>
      </c>
      <c r="F27" s="20">
        <v>1.38888888888889E-4</v>
      </c>
      <c r="G27" s="24"/>
      <c r="H27" s="21">
        <f t="shared" si="7"/>
        <v>0.19047619047619052</v>
      </c>
      <c r="I27" s="20">
        <v>4.2824074074074102E-4</v>
      </c>
      <c r="J27" s="24"/>
      <c r="K27" s="22">
        <f t="shared" si="8"/>
        <v>6.8901303538175057E-2</v>
      </c>
    </row>
    <row r="28" spans="2:11" s="5" customFormat="1" ht="16.5" thickTop="1" thickBot="1" x14ac:dyDescent="0.3">
      <c r="B28" s="31" t="s">
        <v>3</v>
      </c>
      <c r="C28" s="32">
        <f>SUM(C22:C27)</f>
        <v>2.9282407407407456E-3</v>
      </c>
      <c r="D28" s="33"/>
      <c r="E28" s="33">
        <f>IFERROR(SUM(E22:E27),0)</f>
        <v>0.53375527426160352</v>
      </c>
      <c r="F28" s="32">
        <f>SUM(F22:F27)</f>
        <v>5.5555555555555599E-4</v>
      </c>
      <c r="G28" s="33"/>
      <c r="H28" s="33">
        <f>IFERROR(SUM(H22:H27),0)</f>
        <v>0.76190476190476208</v>
      </c>
      <c r="I28" s="32">
        <f>SUM(I22:I27)</f>
        <v>3.4837962962962952E-3</v>
      </c>
      <c r="J28" s="33"/>
      <c r="K28" s="34">
        <f>IFERROR(SUM(K22:K27),0)</f>
        <v>0.56052141527001809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5.4861111111111187E-3</v>
      </c>
      <c r="D30" s="35"/>
      <c r="E30" s="36">
        <f>IFERROR(SUM(E19,E28),0)</f>
        <v>0.99999999999999989</v>
      </c>
      <c r="F30" s="32">
        <f>SUM(F19,F28)</f>
        <v>7.2916666666666703E-4</v>
      </c>
      <c r="G30" s="35"/>
      <c r="H30" s="36">
        <f>IFERROR(SUM(H19,H28),0)</f>
        <v>0.99999999999999989</v>
      </c>
      <c r="I30" s="32">
        <f>SUM(I19,I28)</f>
        <v>6.2152777777777814E-3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F26"/>
  <sheetViews>
    <sheetView showZeros="0" topLeftCell="A16" workbookViewId="0">
      <selection activeCell="A25" sqref="A25:XFD45"/>
    </sheetView>
  </sheetViews>
  <sheetFormatPr defaultRowHeight="15" x14ac:dyDescent="0.25"/>
  <cols>
    <col min="1" max="16384" width="9.140625" style="71"/>
  </cols>
  <sheetData>
    <row r="1" spans="1:6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6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6" x14ac:dyDescent="0.25">
      <c r="A3" s="71" t="s">
        <v>111</v>
      </c>
      <c r="B3" s="71">
        <v>1.11111111111111E-3</v>
      </c>
      <c r="C3" s="71">
        <v>0</v>
      </c>
      <c r="D3" s="72">
        <v>1</v>
      </c>
      <c r="E3" s="72">
        <v>0</v>
      </c>
    </row>
    <row r="4" spans="1:6" x14ac:dyDescent="0.25">
      <c r="A4" s="71" t="s">
        <v>48</v>
      </c>
      <c r="B4" s="71">
        <v>3.5532407407407401E-3</v>
      </c>
      <c r="C4" s="71">
        <v>1.38888888888889E-4</v>
      </c>
      <c r="D4" s="72">
        <v>0.96238244514106597</v>
      </c>
      <c r="E4" s="72">
        <v>3.7617554858934199E-2</v>
      </c>
    </row>
    <row r="5" spans="1:6" x14ac:dyDescent="0.25">
      <c r="A5" s="71" t="s">
        <v>11</v>
      </c>
      <c r="B5" s="71">
        <v>6.2500000000000001E-4</v>
      </c>
      <c r="C5" s="71">
        <v>0</v>
      </c>
      <c r="D5" s="72">
        <v>1</v>
      </c>
      <c r="E5" s="72">
        <v>0</v>
      </c>
    </row>
    <row r="6" spans="1:6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6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</row>
    <row r="8" spans="1:6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</row>
    <row r="9" spans="1:6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</row>
    <row r="10" spans="1:6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</row>
    <row r="11" spans="1:6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</row>
    <row r="12" spans="1:6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</row>
    <row r="13" spans="1:6" x14ac:dyDescent="0.25">
      <c r="A13" s="71" t="s">
        <v>13</v>
      </c>
      <c r="B13" s="71">
        <v>1.71296296296296E-3</v>
      </c>
      <c r="C13" s="71">
        <v>0</v>
      </c>
      <c r="D13" s="72">
        <v>1</v>
      </c>
      <c r="E13" s="72">
        <v>0</v>
      </c>
      <c r="F13" s="71">
        <v>0</v>
      </c>
    </row>
    <row r="14" spans="1:6" x14ac:dyDescent="0.25">
      <c r="A14" s="71" t="s">
        <v>15</v>
      </c>
      <c r="B14" s="71">
        <v>5.5555555555555599E-4</v>
      </c>
      <c r="C14" s="71">
        <v>0</v>
      </c>
      <c r="D14" s="72">
        <v>1</v>
      </c>
      <c r="E14" s="72">
        <v>0</v>
      </c>
      <c r="F14" s="71">
        <v>0</v>
      </c>
    </row>
    <row r="15" spans="1:6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</row>
    <row r="16" spans="1:6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</row>
    <row r="17" spans="1:6" x14ac:dyDescent="0.25">
      <c r="A17" s="71" t="s">
        <v>18</v>
      </c>
      <c r="B17" s="71">
        <v>2.3148148148148099E-3</v>
      </c>
      <c r="C17" s="71">
        <v>0</v>
      </c>
      <c r="D17" s="72">
        <v>1</v>
      </c>
      <c r="E17" s="72">
        <v>0</v>
      </c>
      <c r="F17" s="71">
        <v>0</v>
      </c>
    </row>
    <row r="18" spans="1:6" x14ac:dyDescent="0.25">
      <c r="A18" s="71" t="s">
        <v>19</v>
      </c>
      <c r="B18" s="71">
        <v>3.10185185185185E-3</v>
      </c>
      <c r="C18" s="71">
        <v>0</v>
      </c>
      <c r="D18" s="71">
        <v>1</v>
      </c>
      <c r="E18" s="71">
        <v>0</v>
      </c>
      <c r="F18" s="71">
        <v>0</v>
      </c>
    </row>
    <row r="19" spans="1:6" x14ac:dyDescent="0.25">
      <c r="A19" s="71" t="s">
        <v>20</v>
      </c>
      <c r="B19" s="71">
        <v>1.7361111111111112E-4</v>
      </c>
      <c r="D19" s="72">
        <v>1</v>
      </c>
    </row>
    <row r="25" spans="1:6" s="182" customFormat="1" x14ac:dyDescent="0.25"/>
    <row r="26" spans="1:6" s="182" customForma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4"/>
  <sheetViews>
    <sheetView showZeros="0" topLeftCell="A10" workbookViewId="0">
      <selection activeCell="A23" sqref="A23:XFD46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1.0416666666666699E-3</v>
      </c>
      <c r="C2" s="71">
        <v>0</v>
      </c>
      <c r="D2" s="72">
        <v>1</v>
      </c>
      <c r="E2" s="72">
        <v>0</v>
      </c>
    </row>
    <row r="3" spans="1:10" x14ac:dyDescent="0.25">
      <c r="A3" s="71" t="s">
        <v>111</v>
      </c>
      <c r="B3" s="71">
        <v>1.3657407407407401E-3</v>
      </c>
      <c r="C3" s="71">
        <v>1.4236111111111101E-3</v>
      </c>
      <c r="D3" s="72">
        <v>0.48962655601659699</v>
      </c>
      <c r="E3" s="72">
        <v>0.51037344398340201</v>
      </c>
    </row>
    <row r="4" spans="1:10" x14ac:dyDescent="0.25">
      <c r="A4" s="71" t="s">
        <v>48</v>
      </c>
      <c r="B4" s="71">
        <v>4.9074074074074098E-3</v>
      </c>
      <c r="C4" s="71">
        <v>0</v>
      </c>
      <c r="D4" s="72">
        <v>1</v>
      </c>
      <c r="E4" s="72">
        <v>0</v>
      </c>
    </row>
    <row r="5" spans="1:10" x14ac:dyDescent="0.25">
      <c r="A5" s="71" t="s">
        <v>11</v>
      </c>
      <c r="B5" s="71">
        <v>1.2037037037037001E-3</v>
      </c>
      <c r="C5" s="71">
        <v>0</v>
      </c>
      <c r="D5" s="72">
        <v>1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4.6759259259259297E-3</v>
      </c>
      <c r="C10" s="71">
        <v>0</v>
      </c>
      <c r="D10" s="72">
        <v>1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2.6620370370370399E-4</v>
      </c>
      <c r="D11" s="72">
        <v>0</v>
      </c>
      <c r="E11" s="72">
        <v>1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5.6828703703703702E-3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1.6087962962963E-3</v>
      </c>
      <c r="C14" s="71">
        <v>0</v>
      </c>
      <c r="D14" s="72">
        <v>1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1.88657407407407E-3</v>
      </c>
      <c r="C17" s="71">
        <v>0</v>
      </c>
      <c r="D17" s="72">
        <v>1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1.1469907407407399E-2</v>
      </c>
      <c r="C18" s="71">
        <v>1.0648148148148101E-3</v>
      </c>
      <c r="D18" s="71">
        <v>0.91505078485687896</v>
      </c>
      <c r="E18" s="71">
        <v>8.4949215143120996E-2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1.747685185185185E-3</v>
      </c>
      <c r="D19" s="72">
        <v>1</v>
      </c>
      <c r="G19" s="71">
        <v>0</v>
      </c>
      <c r="H19" s="71">
        <v>0</v>
      </c>
      <c r="I19" s="71">
        <v>0</v>
      </c>
      <c r="J19" s="71">
        <v>0</v>
      </c>
    </row>
    <row r="23" spans="1:10" s="182" customFormat="1" x14ac:dyDescent="0.25"/>
    <row r="24" spans="1:10" s="182" customForma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E24"/>
  <sheetViews>
    <sheetView showZeros="0" workbookViewId="0">
      <selection activeCell="A23" sqref="A23:XFD44"/>
    </sheetView>
  </sheetViews>
  <sheetFormatPr defaultRowHeight="15" x14ac:dyDescent="0.25"/>
  <cols>
    <col min="1" max="16384" width="9.140625" style="71"/>
  </cols>
  <sheetData>
    <row r="1" spans="1:5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5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5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5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5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5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5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</row>
    <row r="8" spans="1:5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</row>
    <row r="9" spans="1:5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</row>
    <row r="10" spans="1:5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</row>
    <row r="11" spans="1:5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</row>
    <row r="12" spans="1:5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</row>
    <row r="13" spans="1:5" x14ac:dyDescent="0.25">
      <c r="A13" s="71" t="s">
        <v>13</v>
      </c>
      <c r="B13" s="71">
        <v>0</v>
      </c>
      <c r="C13" s="71">
        <v>0</v>
      </c>
      <c r="D13" s="72">
        <v>0</v>
      </c>
      <c r="E13" s="72">
        <v>0</v>
      </c>
    </row>
    <row r="14" spans="1:5" x14ac:dyDescent="0.25">
      <c r="A14" s="71" t="s">
        <v>15</v>
      </c>
      <c r="B14" s="71">
        <v>1.2731481481481499E-4</v>
      </c>
      <c r="C14" s="71">
        <v>0</v>
      </c>
      <c r="D14" s="72">
        <v>1</v>
      </c>
      <c r="E14" s="72">
        <v>0</v>
      </c>
    </row>
    <row r="15" spans="1:5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</row>
    <row r="16" spans="1:5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</row>
    <row r="17" spans="1:5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</row>
    <row r="18" spans="1:5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</row>
    <row r="19" spans="1:5" x14ac:dyDescent="0.25">
      <c r="A19" s="71" t="s">
        <v>20</v>
      </c>
    </row>
    <row r="23" spans="1:5" s="182" customFormat="1" x14ac:dyDescent="0.25"/>
    <row r="24" spans="1:5" s="182" customForma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5"/>
  <sheetViews>
    <sheetView showZeros="0" topLeftCell="A10" workbookViewId="0">
      <selection activeCell="A23" sqref="A23:XFD46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3.1250000000000001E-4</v>
      </c>
      <c r="C2" s="71">
        <v>8.4490740740740696E-4</v>
      </c>
      <c r="D2" s="72">
        <v>0.27</v>
      </c>
      <c r="E2" s="72">
        <v>0.73</v>
      </c>
    </row>
    <row r="3" spans="1:10" x14ac:dyDescent="0.25">
      <c r="A3" s="71" t="s">
        <v>111</v>
      </c>
      <c r="B3" s="71">
        <v>6.01851851851852E-4</v>
      </c>
      <c r="C3" s="71">
        <v>0</v>
      </c>
      <c r="D3" s="72">
        <v>1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9.3749999999999997E-4</v>
      </c>
      <c r="C5" s="71">
        <v>0</v>
      </c>
      <c r="D5" s="72">
        <v>1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4.2824074074074102E-4</v>
      </c>
      <c r="C7" s="71">
        <v>0</v>
      </c>
      <c r="D7" s="72">
        <v>1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1.6203703703703701E-4</v>
      </c>
      <c r="C8" s="71">
        <v>0</v>
      </c>
      <c r="D8" s="72">
        <v>1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9.4907407407407397E-4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3.3564814814814801E-4</v>
      </c>
      <c r="C14" s="71">
        <v>0</v>
      </c>
      <c r="D14" s="72">
        <v>1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1.57407407407407E-3</v>
      </c>
      <c r="C17" s="71">
        <v>0</v>
      </c>
      <c r="D17" s="72">
        <v>1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1.79398148148148E-3</v>
      </c>
      <c r="C18" s="71">
        <v>1.1458333333333301E-3</v>
      </c>
      <c r="D18" s="71">
        <v>0.61023622047244097</v>
      </c>
      <c r="E18" s="71">
        <v>0.38976377952755897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3.1250000000000001E-4</v>
      </c>
      <c r="C19" s="71">
        <v>0</v>
      </c>
      <c r="D19" s="72">
        <v>1</v>
      </c>
      <c r="E19" s="71">
        <v>0</v>
      </c>
    </row>
    <row r="24" spans="1:10" s="182" customFormat="1" x14ac:dyDescent="0.25"/>
    <row r="25" spans="1:10" s="182" customForma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workbookViewId="0">
      <selection activeCell="A24" sqref="A24:XFD84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7.8703703703703705E-4</v>
      </c>
      <c r="C2" s="71">
        <v>0</v>
      </c>
      <c r="D2" s="72">
        <v>1</v>
      </c>
      <c r="E2" s="72">
        <v>0</v>
      </c>
    </row>
    <row r="3" spans="1:10" x14ac:dyDescent="0.25">
      <c r="A3" s="71" t="s">
        <v>111</v>
      </c>
      <c r="B3" s="71">
        <v>4.1666666666666702E-4</v>
      </c>
      <c r="C3" s="71">
        <v>0</v>
      </c>
      <c r="D3" s="72">
        <v>1</v>
      </c>
      <c r="E3" s="72">
        <v>0</v>
      </c>
    </row>
    <row r="4" spans="1:10" x14ac:dyDescent="0.25">
      <c r="A4" s="71" t="s">
        <v>48</v>
      </c>
      <c r="B4" s="71">
        <v>3.2407407407407401E-4</v>
      </c>
      <c r="C4" s="71">
        <v>0</v>
      </c>
      <c r="D4" s="72">
        <v>1</v>
      </c>
      <c r="E4" s="72">
        <v>0</v>
      </c>
    </row>
    <row r="5" spans="1:10" x14ac:dyDescent="0.25">
      <c r="A5" s="71" t="s">
        <v>11</v>
      </c>
      <c r="B5" s="71">
        <v>2.1412037037036999E-3</v>
      </c>
      <c r="C5" s="71">
        <v>0</v>
      </c>
      <c r="D5" s="72">
        <v>1</v>
      </c>
      <c r="E5" s="72">
        <v>0</v>
      </c>
    </row>
    <row r="6" spans="1:10" x14ac:dyDescent="0.25">
      <c r="A6" s="71" t="s">
        <v>12</v>
      </c>
      <c r="B6" s="71">
        <v>0</v>
      </c>
      <c r="C6" s="71">
        <v>1.2731481481481499E-4</v>
      </c>
      <c r="D6" s="72">
        <v>0</v>
      </c>
      <c r="E6" s="72">
        <v>1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1.2731481481481499E-4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5.4398148148148101E-4</v>
      </c>
      <c r="C14" s="71">
        <v>0</v>
      </c>
      <c r="D14" s="72">
        <v>1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9.3749999999999997E-4</v>
      </c>
      <c r="C17" s="71">
        <v>0</v>
      </c>
      <c r="D17" s="72">
        <v>1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3.2754629629629601E-3</v>
      </c>
      <c r="C18" s="71">
        <v>9.2592592592592596E-4</v>
      </c>
      <c r="D18" s="71">
        <v>0.77961432506887096</v>
      </c>
      <c r="E18" s="71">
        <v>0.22038567493112901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3.1250000000000001E-4</v>
      </c>
      <c r="D19" s="72">
        <v>1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I19" sqref="I19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0</v>
      </c>
      <c r="C13" s="71">
        <v>0</v>
      </c>
      <c r="D13" s="72">
        <v>0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topLeftCell="A7" workbookViewId="0">
      <selection activeCell="A22" sqref="A22:XFD43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2.8356481481481501E-3</v>
      </c>
      <c r="C2" s="71">
        <v>2.21064814814815E-3</v>
      </c>
      <c r="D2" s="72">
        <v>0.56192660550458695</v>
      </c>
      <c r="E2" s="72">
        <v>0.43807339449541299</v>
      </c>
    </row>
    <row r="3" spans="1:10" x14ac:dyDescent="0.25">
      <c r="A3" s="71" t="s">
        <v>111</v>
      </c>
      <c r="B3" s="71">
        <v>5.0115740740740702E-3</v>
      </c>
      <c r="C3" s="71">
        <v>0</v>
      </c>
      <c r="D3" s="72">
        <v>1</v>
      </c>
      <c r="E3" s="72">
        <v>0</v>
      </c>
    </row>
    <row r="4" spans="1:10" x14ac:dyDescent="0.25">
      <c r="A4" s="71" t="s">
        <v>48</v>
      </c>
      <c r="B4" s="71">
        <v>3.3333333333333301E-3</v>
      </c>
      <c r="C4" s="71">
        <v>0</v>
      </c>
      <c r="D4" s="72">
        <v>1</v>
      </c>
      <c r="E4" s="72">
        <v>0</v>
      </c>
    </row>
    <row r="5" spans="1:10" x14ac:dyDescent="0.25">
      <c r="A5" s="71" t="s">
        <v>11</v>
      </c>
      <c r="B5" s="71">
        <v>2.7592592592592599E-2</v>
      </c>
      <c r="C5" s="71">
        <v>0</v>
      </c>
      <c r="D5" s="72">
        <v>1</v>
      </c>
      <c r="E5" s="72">
        <v>0</v>
      </c>
    </row>
    <row r="6" spans="1:10" x14ac:dyDescent="0.25">
      <c r="A6" s="71" t="s">
        <v>12</v>
      </c>
      <c r="B6" s="71">
        <v>8.6805555555555594E-3</v>
      </c>
      <c r="C6" s="71">
        <v>1.2731481481481499E-4</v>
      </c>
      <c r="D6" s="72">
        <v>0.98554533508541398</v>
      </c>
      <c r="E6" s="72">
        <v>1.44546649145861E-2</v>
      </c>
    </row>
    <row r="7" spans="1:10" x14ac:dyDescent="0.25">
      <c r="A7" s="71" t="s">
        <v>127</v>
      </c>
      <c r="B7" s="71">
        <v>9.3865740740740698E-3</v>
      </c>
      <c r="C7" s="71">
        <v>0</v>
      </c>
      <c r="D7" s="72">
        <v>1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3.1481481481481499E-3</v>
      </c>
      <c r="C8" s="71">
        <v>0</v>
      </c>
      <c r="D8" s="72">
        <v>1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2.16435185185185E-3</v>
      </c>
      <c r="C11" s="71">
        <v>2.7777777777777799E-4</v>
      </c>
      <c r="D11" s="72">
        <v>0.88625592417061605</v>
      </c>
      <c r="E11" s="72">
        <v>0.11374407582938401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8.8078703703703704E-3</v>
      </c>
      <c r="C13" s="71">
        <v>9.2592592592592602E-5</v>
      </c>
      <c r="D13" s="72">
        <v>0.98959687906371896</v>
      </c>
      <c r="E13" s="72">
        <v>1.04031209362809E-2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1.0833333333333301E-2</v>
      </c>
      <c r="C14" s="71">
        <v>0</v>
      </c>
      <c r="D14" s="72">
        <v>1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2.1655092592592601E-2</v>
      </c>
      <c r="C18" s="71">
        <v>2.5462962962963E-3</v>
      </c>
      <c r="D18" s="71">
        <v>0.89478718316594896</v>
      </c>
      <c r="E18" s="71">
        <v>0.105212816834051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topLeftCell="A10" workbookViewId="0">
      <selection activeCell="A24" sqref="A24:XFD46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0</v>
      </c>
      <c r="C13" s="71">
        <v>0</v>
      </c>
      <c r="D13" s="72">
        <v>0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topLeftCell="A7" workbookViewId="0">
      <selection activeCell="A22" sqref="A22:XFD45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1.9675925925925899E-4</v>
      </c>
      <c r="C2" s="71">
        <v>3.2407407407407401E-4</v>
      </c>
      <c r="D2" s="72">
        <v>0.37777777777777799</v>
      </c>
      <c r="E2" s="72">
        <v>0.62222222222222201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1.57407407407407E-3</v>
      </c>
      <c r="C4" s="71">
        <v>0</v>
      </c>
      <c r="D4" s="72">
        <v>1</v>
      </c>
      <c r="E4" s="72">
        <v>0</v>
      </c>
    </row>
    <row r="5" spans="1:10" x14ac:dyDescent="0.25">
      <c r="A5" s="71" t="s">
        <v>11</v>
      </c>
      <c r="B5" s="71">
        <v>6.1342592592592601E-4</v>
      </c>
      <c r="C5" s="71">
        <v>0</v>
      </c>
      <c r="D5" s="72">
        <v>1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1.15162037037037E-2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4.8611111111111099E-4</v>
      </c>
      <c r="C18" s="71">
        <v>3.9351851851851901E-4</v>
      </c>
      <c r="D18" s="71">
        <v>0.55263157894736803</v>
      </c>
      <c r="E18" s="71">
        <v>0.44736842105263203</v>
      </c>
      <c r="F18" s="71">
        <v>0</v>
      </c>
      <c r="G18" s="71">
        <v>0</v>
      </c>
      <c r="H18" s="71">
        <v>0</v>
      </c>
      <c r="I18" s="71">
        <v>0</v>
      </c>
    </row>
    <row r="19" spans="1:10" x14ac:dyDescent="0.25">
      <c r="A19" s="71" t="s">
        <v>20</v>
      </c>
      <c r="G19" s="71">
        <v>0</v>
      </c>
      <c r="H19" s="71">
        <v>0</v>
      </c>
      <c r="I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A21" sqref="A21:Q57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5.9722222222222199E-3</v>
      </c>
      <c r="C2" s="71">
        <v>0</v>
      </c>
      <c r="D2" s="72">
        <v>1</v>
      </c>
      <c r="E2" s="72">
        <v>0</v>
      </c>
    </row>
    <row r="3" spans="1:10" x14ac:dyDescent="0.25">
      <c r="A3" s="71" t="s">
        <v>111</v>
      </c>
      <c r="B3" s="71">
        <v>1.125E-2</v>
      </c>
      <c r="C3" s="71">
        <v>0</v>
      </c>
      <c r="D3" s="72">
        <v>1</v>
      </c>
      <c r="E3" s="72">
        <v>0</v>
      </c>
    </row>
    <row r="4" spans="1:10" x14ac:dyDescent="0.25">
      <c r="A4" s="71" t="s">
        <v>48</v>
      </c>
      <c r="B4" s="71">
        <v>4.2245370370370397E-3</v>
      </c>
      <c r="C4" s="71">
        <v>1.8518518518518501E-4</v>
      </c>
      <c r="D4" s="72">
        <v>0.95800524934383202</v>
      </c>
      <c r="E4" s="72">
        <v>4.1994750656167999E-2</v>
      </c>
    </row>
    <row r="5" spans="1:10" x14ac:dyDescent="0.25">
      <c r="A5" s="71" t="s">
        <v>11</v>
      </c>
      <c r="B5" s="71">
        <v>6.3657407407407404E-3</v>
      </c>
      <c r="C5" s="71">
        <v>0</v>
      </c>
      <c r="D5" s="72">
        <v>1</v>
      </c>
      <c r="E5" s="72">
        <v>0</v>
      </c>
    </row>
    <row r="6" spans="1:10" x14ac:dyDescent="0.25">
      <c r="A6" s="71" t="s">
        <v>12</v>
      </c>
      <c r="B6" s="71">
        <v>5.1736111111111097E-3</v>
      </c>
      <c r="C6" s="71">
        <v>0</v>
      </c>
      <c r="D6" s="72">
        <v>1</v>
      </c>
      <c r="E6" s="72">
        <v>0</v>
      </c>
    </row>
    <row r="7" spans="1:10" x14ac:dyDescent="0.25">
      <c r="A7" s="71" t="s">
        <v>127</v>
      </c>
      <c r="B7" s="71">
        <v>2.4305555555555601E-4</v>
      </c>
      <c r="C7" s="71">
        <v>0</v>
      </c>
      <c r="D7" s="72">
        <v>1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2.3032407407407398E-3</v>
      </c>
      <c r="C9" s="71">
        <v>0</v>
      </c>
      <c r="D9" s="72">
        <v>1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3.3333333333333301E-3</v>
      </c>
      <c r="C10" s="71">
        <v>0</v>
      </c>
      <c r="D10" s="72">
        <v>1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2.5694444444444402E-3</v>
      </c>
      <c r="D11" s="72">
        <v>0</v>
      </c>
      <c r="E11" s="72">
        <v>1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2.0555555555555601E-2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2.4212962962962999E-2</v>
      </c>
      <c r="C18" s="71">
        <v>2.4942129629629599E-2</v>
      </c>
      <c r="D18" s="71">
        <v>0.49258299976454001</v>
      </c>
      <c r="E18" s="71">
        <v>0.50741700023545999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5.7870370370370367E-4</v>
      </c>
      <c r="D19" s="72">
        <v>1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4" t="s">
        <v>46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7.9861111111111105E-4</v>
      </c>
      <c r="D7" s="12">
        <f t="shared" ref="D7:D18" si="0">IFERROR(C7/C$19,0)</f>
        <v>7.4918566775244305E-2</v>
      </c>
      <c r="E7" s="12">
        <f t="shared" ref="E7:E18" si="1">IFERROR(C7/C$30,0)</f>
        <v>3.0263157894736829E-2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7.9861111111111105E-4</v>
      </c>
      <c r="J7" s="12">
        <f t="shared" ref="J7:J18" si="4">IFERROR(I7/I$19,0)</f>
        <v>7.4918566775244305E-2</v>
      </c>
      <c r="K7" s="14">
        <f t="shared" ref="K7:K18" si="5">IFERROR(I7/I$30,0)</f>
        <v>3.0263157894736829E-2</v>
      </c>
    </row>
    <row r="8" spans="2:11" x14ac:dyDescent="0.25">
      <c r="B8" s="134" t="s">
        <v>111</v>
      </c>
      <c r="C8" s="11">
        <v>2.10648148148148E-3</v>
      </c>
      <c r="D8" s="12">
        <f t="shared" si="0"/>
        <v>0.19761129207383271</v>
      </c>
      <c r="E8" s="12">
        <f t="shared" si="1"/>
        <v>7.9824561403508687E-2</v>
      </c>
      <c r="F8" s="11">
        <v>0</v>
      </c>
      <c r="G8" s="12">
        <f t="shared" si="2"/>
        <v>0</v>
      </c>
      <c r="H8" s="12">
        <f t="shared" si="3"/>
        <v>0</v>
      </c>
      <c r="I8" s="11">
        <v>2.10648148148148E-3</v>
      </c>
      <c r="J8" s="12">
        <f t="shared" si="4"/>
        <v>0.19761129207383271</v>
      </c>
      <c r="K8" s="14">
        <f t="shared" si="5"/>
        <v>7.9824561403508687E-2</v>
      </c>
    </row>
    <row r="9" spans="2:11" x14ac:dyDescent="0.25">
      <c r="B9" s="10" t="s">
        <v>48</v>
      </c>
      <c r="C9" s="11">
        <v>4.1550925925925896E-3</v>
      </c>
      <c r="D9" s="12">
        <f t="shared" si="0"/>
        <v>0.38979370249728534</v>
      </c>
      <c r="E9" s="12">
        <f t="shared" si="1"/>
        <v>0.15745614035087702</v>
      </c>
      <c r="F9" s="11">
        <v>0</v>
      </c>
      <c r="G9" s="12">
        <f t="shared" si="2"/>
        <v>0</v>
      </c>
      <c r="H9" s="12">
        <f t="shared" si="3"/>
        <v>0</v>
      </c>
      <c r="I9" s="11">
        <v>4.1550925925925896E-3</v>
      </c>
      <c r="J9" s="12">
        <f t="shared" si="4"/>
        <v>0.38979370249728534</v>
      </c>
      <c r="K9" s="14">
        <f t="shared" si="5"/>
        <v>0.15745614035087702</v>
      </c>
    </row>
    <row r="10" spans="2:11" x14ac:dyDescent="0.25">
      <c r="B10" s="10" t="s">
        <v>11</v>
      </c>
      <c r="C10" s="11">
        <v>4.5138888888888898E-4</v>
      </c>
      <c r="D10" s="12">
        <f t="shared" si="0"/>
        <v>4.2345276872964188E-2</v>
      </c>
      <c r="E10" s="12">
        <f t="shared" si="1"/>
        <v>1.7105263157894735E-2</v>
      </c>
      <c r="F10" s="11">
        <v>0</v>
      </c>
      <c r="G10" s="12">
        <f t="shared" si="2"/>
        <v>0</v>
      </c>
      <c r="H10" s="12">
        <f t="shared" si="3"/>
        <v>0</v>
      </c>
      <c r="I10" s="11">
        <v>4.5138888888888898E-4</v>
      </c>
      <c r="J10" s="12">
        <f t="shared" si="4"/>
        <v>4.2345276872964188E-2</v>
      </c>
      <c r="K10" s="14">
        <f t="shared" si="5"/>
        <v>1.7105263157894735E-2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3.1481481481481499E-3</v>
      </c>
      <c r="D18" s="12">
        <f t="shared" si="0"/>
        <v>0.29533116178067342</v>
      </c>
      <c r="E18" s="12">
        <f t="shared" si="1"/>
        <v>0.11929824561403511</v>
      </c>
      <c r="F18" s="11">
        <v>0</v>
      </c>
      <c r="G18" s="12">
        <f t="shared" si="2"/>
        <v>0</v>
      </c>
      <c r="H18" s="12">
        <f t="shared" si="3"/>
        <v>0</v>
      </c>
      <c r="I18" s="11">
        <v>3.1481481481481499E-3</v>
      </c>
      <c r="J18" s="12">
        <f t="shared" si="4"/>
        <v>0.29533116178067342</v>
      </c>
      <c r="K18" s="14">
        <f t="shared" si="5"/>
        <v>0.11929824561403511</v>
      </c>
    </row>
    <row r="19" spans="2:11" ht="16.5" thickTop="1" thickBot="1" x14ac:dyDescent="0.3">
      <c r="B19" s="31" t="s">
        <v>3</v>
      </c>
      <c r="C19" s="32">
        <f>SUM(C7:C18)</f>
        <v>1.065972222222222E-2</v>
      </c>
      <c r="D19" s="33">
        <f>IFERROR(SUM(D7:D18),0)</f>
        <v>0.99999999999999989</v>
      </c>
      <c r="E19" s="33">
        <f>IFERROR(SUM(E7:E18),0)</f>
        <v>0.40394736842105239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1.065972222222222E-2</v>
      </c>
      <c r="J19" s="33">
        <f>IFERROR(SUM(J7:J18),0)</f>
        <v>0.99999999999999989</v>
      </c>
      <c r="K19" s="34">
        <f>IFERROR(SUM(K7:K18),0)</f>
        <v>0.40394736842105239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1.6087962962963E-3</v>
      </c>
      <c r="D22" s="19"/>
      <c r="E22" s="12">
        <f>IFERROR(C22/C$30,0)</f>
        <v>6.0964912280701875E-2</v>
      </c>
      <c r="F22" s="11">
        <v>0</v>
      </c>
      <c r="G22" s="19"/>
      <c r="H22" s="12">
        <f>IFERROR(F22/F$30,0)</f>
        <v>0</v>
      </c>
      <c r="I22" s="11">
        <v>1.6087962962963E-3</v>
      </c>
      <c r="J22" s="19"/>
      <c r="K22" s="14">
        <f>IFERROR(I22/I$30,0)</f>
        <v>6.0964912280701875E-2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3.4027777777777802E-3</v>
      </c>
      <c r="D25" s="19"/>
      <c r="E25" s="12">
        <f t="shared" si="6"/>
        <v>0.12894736842105267</v>
      </c>
      <c r="F25" s="11">
        <v>0</v>
      </c>
      <c r="G25" s="19"/>
      <c r="H25" s="12">
        <f t="shared" si="7"/>
        <v>0</v>
      </c>
      <c r="I25" s="11">
        <v>3.4027777777777802E-3</v>
      </c>
      <c r="J25" s="19"/>
      <c r="K25" s="14">
        <f t="shared" si="8"/>
        <v>0.12894736842105267</v>
      </c>
    </row>
    <row r="26" spans="2:11" x14ac:dyDescent="0.25">
      <c r="B26" s="18" t="s">
        <v>19</v>
      </c>
      <c r="C26" s="11">
        <v>9.2245370370370398E-3</v>
      </c>
      <c r="D26" s="19"/>
      <c r="E26" s="12">
        <f t="shared" si="6"/>
        <v>0.34956140350877191</v>
      </c>
      <c r="F26" s="11">
        <v>0</v>
      </c>
      <c r="G26" s="19"/>
      <c r="H26" s="12">
        <f t="shared" si="7"/>
        <v>0</v>
      </c>
      <c r="I26" s="11">
        <v>9.2245370370370398E-3</v>
      </c>
      <c r="J26" s="19"/>
      <c r="K26" s="14">
        <f t="shared" si="8"/>
        <v>0.34956140350877191</v>
      </c>
    </row>
    <row r="27" spans="2:11" ht="15.75" thickBot="1" x14ac:dyDescent="0.3">
      <c r="B27" s="23" t="s">
        <v>20</v>
      </c>
      <c r="C27" s="20">
        <v>1.49305555555556E-3</v>
      </c>
      <c r="D27" s="24"/>
      <c r="E27" s="21">
        <f t="shared" si="6"/>
        <v>5.6578947368421201E-2</v>
      </c>
      <c r="F27" s="20">
        <v>0</v>
      </c>
      <c r="G27" s="24"/>
      <c r="H27" s="21">
        <f t="shared" si="7"/>
        <v>0</v>
      </c>
      <c r="I27" s="20">
        <v>1.49305555555556E-3</v>
      </c>
      <c r="J27" s="24"/>
      <c r="K27" s="22">
        <f t="shared" si="8"/>
        <v>5.6578947368421201E-2</v>
      </c>
    </row>
    <row r="28" spans="2:11" ht="16.5" thickTop="1" thickBot="1" x14ac:dyDescent="0.3">
      <c r="B28" s="31" t="s">
        <v>3</v>
      </c>
      <c r="C28" s="32">
        <f>SUM(C22:C27)</f>
        <v>1.5729166666666679E-2</v>
      </c>
      <c r="D28" s="33"/>
      <c r="E28" s="33">
        <f>IFERROR(SUM(E22:E27),0)</f>
        <v>0.59605263157894761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1.5729166666666679E-2</v>
      </c>
      <c r="J28" s="33"/>
      <c r="K28" s="34">
        <f>IFERROR(SUM(K22:K27),0)</f>
        <v>0.59605263157894761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2.6388888888888899E-2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2.6388888888888899E-2</v>
      </c>
      <c r="J30" s="35"/>
      <c r="K30" s="38">
        <f>IFERROR(SUM(K19,K28),0)</f>
        <v>1</v>
      </c>
    </row>
    <row r="31" spans="2:1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12" sqref="A12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0</v>
      </c>
      <c r="C13" s="71">
        <v>0</v>
      </c>
      <c r="D13" s="72">
        <v>0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0</v>
      </c>
      <c r="C19" s="71">
        <v>0</v>
      </c>
      <c r="D19" s="71">
        <v>0</v>
      </c>
      <c r="E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23" sqref="A23:XFD45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2.5810185185185198E-3</v>
      </c>
      <c r="C2" s="71">
        <v>0</v>
      </c>
      <c r="D2" s="72">
        <v>1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2.8472222222222202E-3</v>
      </c>
      <c r="C4" s="71">
        <v>0</v>
      </c>
      <c r="D4" s="72">
        <v>1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3.2754629629629601E-3</v>
      </c>
      <c r="C13" s="71">
        <v>0</v>
      </c>
      <c r="D13" s="72">
        <v>1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</row>
    <row r="19" spans="1:10" x14ac:dyDescent="0.25">
      <c r="A19" s="71" t="s">
        <v>20</v>
      </c>
      <c r="B19" s="71">
        <v>0</v>
      </c>
      <c r="C19" s="71">
        <v>0</v>
      </c>
      <c r="D19" s="71">
        <v>0</v>
      </c>
      <c r="E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I19" sqref="I19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>
        <v>0</v>
      </c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>
        <v>0</v>
      </c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B13" s="71">
        <v>0</v>
      </c>
      <c r="C13" s="71">
        <v>0</v>
      </c>
      <c r="D13" s="72">
        <v>0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>
        <v>0</v>
      </c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>
        <v>0</v>
      </c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>
        <v>0</v>
      </c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>
        <v>0</v>
      </c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D11" sqref="D11:D17"/>
    </sheetView>
  </sheetViews>
  <sheetFormatPr defaultRowHeight="15" x14ac:dyDescent="0.25"/>
  <cols>
    <col min="1" max="16384" width="9.140625" style="71"/>
  </cols>
  <sheetData>
    <row r="1" spans="1:10" x14ac:dyDescent="0.25">
      <c r="A1" s="71" t="s">
        <v>54</v>
      </c>
      <c r="B1" s="71" t="s">
        <v>55</v>
      </c>
      <c r="C1" s="71" t="s">
        <v>56</v>
      </c>
      <c r="D1" s="71" t="s">
        <v>92</v>
      </c>
      <c r="E1" s="71" t="s">
        <v>93</v>
      </c>
    </row>
    <row r="2" spans="1:10" x14ac:dyDescent="0.25">
      <c r="A2" s="71" t="s">
        <v>37</v>
      </c>
      <c r="B2" s="71">
        <v>0</v>
      </c>
      <c r="C2" s="71">
        <v>0</v>
      </c>
      <c r="D2" s="72">
        <v>0</v>
      </c>
      <c r="E2" s="72">
        <v>0</v>
      </c>
    </row>
    <row r="3" spans="1:10" x14ac:dyDescent="0.25">
      <c r="A3" s="71" t="s">
        <v>111</v>
      </c>
      <c r="B3" s="71">
        <v>0</v>
      </c>
      <c r="C3" s="71">
        <v>0</v>
      </c>
      <c r="D3" s="72">
        <v>0</v>
      </c>
      <c r="E3" s="72">
        <v>0</v>
      </c>
    </row>
    <row r="4" spans="1:10" x14ac:dyDescent="0.25">
      <c r="A4" s="71" t="s">
        <v>48</v>
      </c>
      <c r="B4" s="71">
        <v>0</v>
      </c>
      <c r="C4" s="71">
        <v>0</v>
      </c>
      <c r="D4" s="72">
        <v>0</v>
      </c>
      <c r="E4" s="72">
        <v>0</v>
      </c>
    </row>
    <row r="5" spans="1:10" x14ac:dyDescent="0.25">
      <c r="A5" s="71" t="s">
        <v>11</v>
      </c>
      <c r="B5" s="71">
        <v>0</v>
      </c>
      <c r="C5" s="71">
        <v>0</v>
      </c>
      <c r="D5" s="72">
        <v>0</v>
      </c>
      <c r="E5" s="72">
        <v>0</v>
      </c>
    </row>
    <row r="6" spans="1:10" x14ac:dyDescent="0.25">
      <c r="A6" s="71" t="s">
        <v>12</v>
      </c>
      <c r="B6" s="71">
        <v>0</v>
      </c>
      <c r="C6" s="71">
        <v>0</v>
      </c>
      <c r="D6" s="72">
        <v>0</v>
      </c>
      <c r="E6" s="72">
        <v>0</v>
      </c>
    </row>
    <row r="7" spans="1:10" x14ac:dyDescent="0.25">
      <c r="A7" s="71" t="s">
        <v>127</v>
      </c>
      <c r="B7" s="71">
        <v>0</v>
      </c>
      <c r="C7" s="71">
        <v>0</v>
      </c>
      <c r="D7" s="72">
        <v>0</v>
      </c>
      <c r="E7" s="72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</row>
    <row r="8" spans="1:10" x14ac:dyDescent="0.25">
      <c r="A8" s="71" t="s">
        <v>116</v>
      </c>
      <c r="B8" s="71">
        <v>0</v>
      </c>
      <c r="C8" s="71">
        <v>0</v>
      </c>
      <c r="D8" s="72">
        <v>0</v>
      </c>
      <c r="E8" s="72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</row>
    <row r="9" spans="1:10" x14ac:dyDescent="0.25">
      <c r="A9" s="71" t="s">
        <v>117</v>
      </c>
      <c r="B9" s="71">
        <v>0</v>
      </c>
      <c r="C9" s="71">
        <v>0</v>
      </c>
      <c r="D9" s="72">
        <v>0</v>
      </c>
      <c r="E9" s="72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</row>
    <row r="10" spans="1:10" x14ac:dyDescent="0.25">
      <c r="A10" s="71" t="s">
        <v>150</v>
      </c>
      <c r="B10" s="71">
        <v>0</v>
      </c>
      <c r="C10" s="71">
        <v>0</v>
      </c>
      <c r="D10" s="72">
        <v>0</v>
      </c>
      <c r="E10" s="72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71" t="s">
        <v>140</v>
      </c>
      <c r="B11" s="71">
        <v>0</v>
      </c>
      <c r="C11" s="71">
        <v>0</v>
      </c>
      <c r="D11" s="72"/>
      <c r="E11" s="72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</row>
    <row r="12" spans="1:10" x14ac:dyDescent="0.25">
      <c r="A12" s="71" t="s">
        <v>128</v>
      </c>
      <c r="B12" s="71">
        <v>0</v>
      </c>
      <c r="C12" s="71">
        <v>0</v>
      </c>
      <c r="D12" s="72"/>
      <c r="E12" s="72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</row>
    <row r="13" spans="1:10" x14ac:dyDescent="0.25">
      <c r="A13" s="71" t="s">
        <v>13</v>
      </c>
      <c r="C13" s="71">
        <v>0</v>
      </c>
      <c r="D13" s="72"/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</row>
    <row r="14" spans="1:10" x14ac:dyDescent="0.25">
      <c r="A14" s="71" t="s">
        <v>15</v>
      </c>
      <c r="B14" s="71">
        <v>0</v>
      </c>
      <c r="C14" s="71">
        <v>0</v>
      </c>
      <c r="D14" s="72"/>
      <c r="E14" s="72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</row>
    <row r="15" spans="1:10" x14ac:dyDescent="0.25">
      <c r="A15" s="71" t="s">
        <v>16</v>
      </c>
      <c r="B15" s="71">
        <v>0</v>
      </c>
      <c r="C15" s="71">
        <v>0</v>
      </c>
      <c r="D15" s="72"/>
      <c r="E15" s="72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</row>
    <row r="16" spans="1:10" x14ac:dyDescent="0.25">
      <c r="A16" s="71" t="s">
        <v>17</v>
      </c>
      <c r="B16" s="71">
        <v>0</v>
      </c>
      <c r="C16" s="71">
        <v>0</v>
      </c>
      <c r="D16" s="72"/>
      <c r="E16" s="72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</row>
    <row r="17" spans="1:10" x14ac:dyDescent="0.25">
      <c r="A17" s="71" t="s">
        <v>18</v>
      </c>
      <c r="B17" s="71">
        <v>0</v>
      </c>
      <c r="C17" s="71">
        <v>0</v>
      </c>
      <c r="D17" s="72"/>
      <c r="E17" s="72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 x14ac:dyDescent="0.25">
      <c r="A18" s="71" t="s">
        <v>19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</row>
    <row r="19" spans="1:10" x14ac:dyDescent="0.25">
      <c r="A19" s="71" t="s">
        <v>20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B31" sqref="B31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44" t="s">
        <v>38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s="5" customFormat="1" ht="15.75" thickBot="1" x14ac:dyDescent="0.3">
      <c r="B4" s="147" t="s">
        <v>149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5" customFormat="1" x14ac:dyDescent="0.25">
      <c r="B5" s="39"/>
      <c r="C5" s="150" t="s">
        <v>25</v>
      </c>
      <c r="D5" s="150"/>
      <c r="E5" s="150"/>
      <c r="F5" s="150" t="s">
        <v>26</v>
      </c>
      <c r="G5" s="150"/>
      <c r="H5" s="150"/>
      <c r="I5" s="150" t="s">
        <v>27</v>
      </c>
      <c r="J5" s="150"/>
      <c r="K5" s="151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s="5" customFormat="1" x14ac:dyDescent="0.25">
      <c r="B8" s="134" t="s">
        <v>111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s="5" customFormat="1" x14ac:dyDescent="0.25">
      <c r="B9" s="10" t="s">
        <v>48</v>
      </c>
      <c r="C9" s="11">
        <v>1.9444444444444401E-3</v>
      </c>
      <c r="D9" s="12">
        <f t="shared" si="0"/>
        <v>0.85714285714285698</v>
      </c>
      <c r="E9" s="12">
        <f t="shared" si="1"/>
        <v>0.3326732673267323</v>
      </c>
      <c r="F9" s="11">
        <v>0</v>
      </c>
      <c r="G9" s="12">
        <f t="shared" si="2"/>
        <v>0</v>
      </c>
      <c r="H9" s="12">
        <f t="shared" si="3"/>
        <v>0</v>
      </c>
      <c r="I9" s="11">
        <v>1.9444444444444401E-3</v>
      </c>
      <c r="J9" s="12">
        <f t="shared" si="4"/>
        <v>0.85714285714285698</v>
      </c>
      <c r="K9" s="14">
        <f t="shared" si="5"/>
        <v>0.3326732673267323</v>
      </c>
    </row>
    <row r="10" spans="2:11" s="5" customFormat="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127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116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117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148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140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128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3.2407407407407401E-4</v>
      </c>
      <c r="D18" s="12">
        <f t="shared" si="0"/>
        <v>0.14285714285714313</v>
      </c>
      <c r="E18" s="12">
        <f t="shared" si="1"/>
        <v>5.5445544554455495E-2</v>
      </c>
      <c r="F18" s="11">
        <v>0</v>
      </c>
      <c r="G18" s="12">
        <f t="shared" si="2"/>
        <v>0</v>
      </c>
      <c r="H18" s="12">
        <f t="shared" si="3"/>
        <v>0</v>
      </c>
      <c r="I18" s="11">
        <v>3.2407407407407401E-4</v>
      </c>
      <c r="J18" s="12">
        <f t="shared" si="4"/>
        <v>0.14285714285714313</v>
      </c>
      <c r="K18" s="14">
        <f t="shared" si="5"/>
        <v>5.5445544554455495E-2</v>
      </c>
    </row>
    <row r="19" spans="2:11" s="5" customFormat="1" ht="16.5" thickTop="1" thickBot="1" x14ac:dyDescent="0.3">
      <c r="B19" s="31" t="s">
        <v>3</v>
      </c>
      <c r="C19" s="32">
        <f>SUM(C7:C18)</f>
        <v>2.2685185185185139E-3</v>
      </c>
      <c r="D19" s="33">
        <f>IFERROR(SUM(D7:D18),0)</f>
        <v>1</v>
      </c>
      <c r="E19" s="33">
        <f>IFERROR(SUM(E7:E18),0)</f>
        <v>0.3881188118811878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2.2685185185185139E-3</v>
      </c>
      <c r="J19" s="33">
        <f>IFERROR(SUM(J7:J18),0)</f>
        <v>1</v>
      </c>
      <c r="K19" s="34">
        <f>IFERROR(SUM(K7:K18),0)</f>
        <v>0.3881188118811878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53</v>
      </c>
      <c r="D21" s="16" t="s">
        <v>5</v>
      </c>
      <c r="E21" s="16" t="s">
        <v>5</v>
      </c>
      <c r="F21" s="8" t="s">
        <v>53</v>
      </c>
      <c r="G21" s="16" t="s">
        <v>5</v>
      </c>
      <c r="H21" s="16" t="s">
        <v>5</v>
      </c>
      <c r="I21" s="8" t="s">
        <v>53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1.50462962962963E-4</v>
      </c>
      <c r="D22" s="19"/>
      <c r="E22" s="12">
        <f>IFERROR(C22/C$30,0)</f>
        <v>2.5742574257425776E-2</v>
      </c>
      <c r="F22" s="11">
        <v>0</v>
      </c>
      <c r="G22" s="19"/>
      <c r="H22" s="12">
        <f>IFERROR(F22/F$30,0)</f>
        <v>0</v>
      </c>
      <c r="I22" s="11">
        <v>1.50462962962963E-4</v>
      </c>
      <c r="J22" s="19"/>
      <c r="K22" s="14">
        <f>IFERROR(I22/I$30,0)</f>
        <v>2.5742574257425776E-2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8.9120370370370395E-4</v>
      </c>
      <c r="D25" s="19"/>
      <c r="E25" s="12">
        <f t="shared" si="6"/>
        <v>0.15247524752475269</v>
      </c>
      <c r="F25" s="11">
        <v>0</v>
      </c>
      <c r="G25" s="19"/>
      <c r="H25" s="12">
        <f t="shared" si="7"/>
        <v>0</v>
      </c>
      <c r="I25" s="11">
        <v>8.9120370370370395E-4</v>
      </c>
      <c r="J25" s="19"/>
      <c r="K25" s="14">
        <f t="shared" si="8"/>
        <v>0.15247524752475269</v>
      </c>
    </row>
    <row r="26" spans="2:11" s="5" customFormat="1" x14ac:dyDescent="0.25">
      <c r="B26" s="18" t="s">
        <v>19</v>
      </c>
      <c r="C26" s="11">
        <v>2.5347222222222199E-3</v>
      </c>
      <c r="D26" s="19"/>
      <c r="E26" s="12">
        <f t="shared" si="6"/>
        <v>0.43366336633663372</v>
      </c>
      <c r="F26" s="11">
        <v>0</v>
      </c>
      <c r="G26" s="19"/>
      <c r="H26" s="12">
        <f t="shared" si="7"/>
        <v>0</v>
      </c>
      <c r="I26" s="11">
        <v>2.5347222222222199E-3</v>
      </c>
      <c r="J26" s="19"/>
      <c r="K26" s="14">
        <f t="shared" si="8"/>
        <v>0.43366336633663372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3.5763888888888868E-3</v>
      </c>
      <c r="D28" s="33"/>
      <c r="E28" s="33">
        <f>IFERROR(SUM(E22:E27),0)</f>
        <v>0.6118811881188122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3.5763888888888868E-3</v>
      </c>
      <c r="J28" s="33"/>
      <c r="K28" s="34">
        <f>IFERROR(SUM(K22:K27),0)</f>
        <v>0.6118811881188122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5.8449074074074011E-3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5.8449074074074011E-3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41" t="s">
        <v>122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1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'B2'!Area_stampa</vt:lpstr>
      <vt:lpstr>'B3'!Area_stampa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2020-09-09T13:36:11Z</cp:lastPrinted>
  <dcterms:created xsi:type="dcterms:W3CDTF">2015-07-28T09:23:17Z</dcterms:created>
  <dcterms:modified xsi:type="dcterms:W3CDTF">2020-09-09T13:36:46Z</dcterms:modified>
</cp:coreProperties>
</file>