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-120" yWindow="-120" windowWidth="20730" windowHeight="11160" tabRatio="916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Graf.4" sheetId="264" r:id="rId11"/>
    <sheet name="A8" sheetId="248" r:id="rId12"/>
    <sheet name="Graf.5" sheetId="265" r:id="rId13"/>
    <sheet name="A9" sheetId="241" r:id="rId14"/>
    <sheet name="A10" sheetId="245" r:id="rId15"/>
    <sheet name="A11" sheetId="249" r:id="rId16"/>
    <sheet name="Graf.6" sheetId="266" r:id="rId17"/>
    <sheet name="A12" sheetId="242" r:id="rId18"/>
    <sheet name="Graf.7" sheetId="267" r:id="rId19"/>
    <sheet name="A13" sheetId="244" r:id="rId20"/>
    <sheet name="Graf.8" sheetId="268" r:id="rId21"/>
    <sheet name="A14" sheetId="246" r:id="rId22"/>
    <sheet name="Graf.9" sheetId="269" r:id="rId23"/>
    <sheet name="A15" sheetId="251" r:id="rId24"/>
    <sheet name="Graf.10" sheetId="270" r:id="rId25"/>
    <sheet name="A16" sheetId="252" r:id="rId26"/>
    <sheet name="A17" sheetId="423" r:id="rId27"/>
    <sheet name="A18" sheetId="254" r:id="rId28"/>
    <sheet name="A19" sheetId="255" r:id="rId29"/>
    <sheet name="A20" sheetId="256" r:id="rId30"/>
    <sheet name="A21" sheetId="257" r:id="rId31"/>
    <sheet name="A22" sheetId="259" r:id="rId32"/>
    <sheet name="A23" sheetId="260" r:id="rId33"/>
    <sheet name="B1" sheetId="171" r:id="rId34"/>
    <sheet name="Graf.11" sheetId="271" r:id="rId35"/>
    <sheet name="B2" sheetId="172" r:id="rId36"/>
    <sheet name="Graf.12" sheetId="272" r:id="rId37"/>
    <sheet name="B3" sheetId="175" r:id="rId38"/>
    <sheet name="B4" sheetId="179" r:id="rId39"/>
    <sheet name="B5" sheetId="182" r:id="rId40"/>
    <sheet name="Graf.13" sheetId="277" r:id="rId41"/>
    <sheet name="B6" sheetId="180" r:id="rId42"/>
    <sheet name="Graf.14" sheetId="278" r:id="rId43"/>
    <sheet name="B7" sheetId="173" r:id="rId44"/>
    <sheet name="B8" sheetId="177" r:id="rId45"/>
    <sheet name="B9" sheetId="181" r:id="rId46"/>
    <sheet name="Graf.15" sheetId="279" r:id="rId47"/>
    <sheet name="B10" sheetId="174" r:id="rId48"/>
    <sheet name="Graf.16" sheetId="273" r:id="rId49"/>
    <sheet name="B11" sheetId="176" r:id="rId50"/>
    <sheet name="Graf.17" sheetId="274" r:id="rId51"/>
    <sheet name="B12" sheetId="178" r:id="rId52"/>
    <sheet name="Graf.18" sheetId="275" r:id="rId53"/>
    <sheet name="B13" sheetId="183" r:id="rId54"/>
    <sheet name="Graf.19" sheetId="276" r:id="rId55"/>
    <sheet name="Pagina 58" sheetId="392" r:id="rId56"/>
    <sheet name="Pagina 59" sheetId="393" r:id="rId57"/>
    <sheet name="Pagina 60" sheetId="394" r:id="rId58"/>
    <sheet name="Pagina 61" sheetId="395" r:id="rId59"/>
    <sheet name="Pagina 62" sheetId="396" r:id="rId60"/>
    <sheet name="Pagina 63" sheetId="397" r:id="rId61"/>
    <sheet name="Pagina 64" sheetId="398" r:id="rId62"/>
    <sheet name="Pagina 65" sheetId="399" r:id="rId63"/>
    <sheet name="Pagina 66" sheetId="400" r:id="rId64"/>
    <sheet name="Pagina 67" sheetId="401" r:id="rId65"/>
    <sheet name="Pagina 68" sheetId="402" r:id="rId66"/>
    <sheet name="Pagina 69" sheetId="403" r:id="rId67"/>
    <sheet name="Pagina 70" sheetId="404" r:id="rId68"/>
    <sheet name="Pagina 71" sheetId="405" r:id="rId69"/>
    <sheet name="Pagina 72" sheetId="406" r:id="rId70"/>
    <sheet name="Pagina 73" sheetId="407" r:id="rId71"/>
    <sheet name="Pagina 74" sheetId="408" r:id="rId72"/>
    <sheet name="Pagina 75" sheetId="409" r:id="rId73"/>
    <sheet name="Pagina 76" sheetId="410" r:id="rId74"/>
    <sheet name="Pagina 77" sheetId="411" r:id="rId75"/>
    <sheet name="Pagina 78" sheetId="412" r:id="rId76"/>
    <sheet name="Pagina 79" sheetId="413" r:id="rId77"/>
    <sheet name="Pagina 80" sheetId="414" r:id="rId78"/>
    <sheet name="Pagina 81" sheetId="415" r:id="rId79"/>
    <sheet name="Pagina 82" sheetId="416" r:id="rId80"/>
    <sheet name="Pagina 83" sheetId="417" r:id="rId81"/>
    <sheet name="Pagina 84" sheetId="418" r:id="rId82"/>
    <sheet name="Pagina 85" sheetId="419" r:id="rId83"/>
    <sheet name="Pagina 86" sheetId="420" r:id="rId84"/>
    <sheet name="Pagina 87" sheetId="421" r:id="rId85"/>
    <sheet name="grafico1" sheetId="361" state="hidden" r:id="rId86"/>
    <sheet name="gr1-RAI" sheetId="298" state="hidden" r:id="rId87"/>
    <sheet name="gr1-Mediaset" sheetId="299" state="hidden" r:id="rId88"/>
    <sheet name="gr1-Eleumedia" sheetId="300" state="hidden" r:id="rId89"/>
    <sheet name="gr1-Radio 24" sheetId="301" state="hidden" r:id="rId90"/>
    <sheet name="gr1-RMC Radio Montecarlo" sheetId="302" state="hidden" r:id="rId91"/>
    <sheet name="gr1-Radio Kiss Kiss" sheetId="303" state="hidden" r:id="rId92"/>
    <sheet name="gr1-RTL 102.5" sheetId="304" state="hidden" r:id="rId93"/>
    <sheet name="gr1-RDS" sheetId="305" state="hidden" r:id="rId94"/>
    <sheet name="gr1-Radio Italia" sheetId="306" state="hidden" r:id="rId95"/>
    <sheet name="gr2-RAI" sheetId="307" state="hidden" r:id="rId96"/>
    <sheet name="gr2-Mediaset" sheetId="308" state="hidden" r:id="rId97"/>
    <sheet name="gr2-Eleumedia" sheetId="309" state="hidden" r:id="rId98"/>
    <sheet name="gr2-Radio 24" sheetId="310" state="hidden" r:id="rId99"/>
    <sheet name="gr2-RMC Radio Montecarlo" sheetId="311" state="hidden" r:id="rId100"/>
    <sheet name="gr2-Radio Kiss Kiss" sheetId="312" state="hidden" r:id="rId101"/>
    <sheet name="gr2-RTL 102.5" sheetId="313" state="hidden" r:id="rId102"/>
    <sheet name="gr2-RDS" sheetId="314" state="hidden" r:id="rId103"/>
    <sheet name="gr2-Radio Italia" sheetId="315" state="hidden" r:id="rId104"/>
  </sheets>
  <definedNames>
    <definedName name="_xlnm.Print_Area" localSheetId="14">'A10'!$A$1:$K$31</definedName>
    <definedName name="_xlnm.Print_Area" localSheetId="15">'A11'!$A$1:$K$31</definedName>
    <definedName name="_xlnm.Print_Area" localSheetId="17">'A12'!$A$1:$K$31</definedName>
    <definedName name="_xlnm.Print_Area" localSheetId="19">'A13'!$A$1:$K$31</definedName>
    <definedName name="_xlnm.Print_Area" localSheetId="21">'A14'!$A$1:$K$31</definedName>
    <definedName name="_xlnm.Print_Area" localSheetId="23">'A15'!$A$1:$K$31</definedName>
    <definedName name="_xlnm.Print_Area" localSheetId="28">'A19'!$A$1:$K$31</definedName>
    <definedName name="_xlnm.Print_Area" localSheetId="29">'A20'!$A$1:$K$31</definedName>
    <definedName name="_xlnm.Print_Area" localSheetId="30">'A21'!$A$1:$K$31</definedName>
    <definedName name="_xlnm.Print_Area" localSheetId="31">'A22'!$A$1:$K$31</definedName>
    <definedName name="_xlnm.Print_Area" localSheetId="32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1">'A8'!$A$1:$K$31</definedName>
    <definedName name="_xlnm.Print_Area" localSheetId="13">'A9'!$A$1:$K$31</definedName>
    <definedName name="_xlnm.Print_Area" localSheetId="47">'B10'!$A$1:$E$31</definedName>
    <definedName name="_xlnm.Print_Area" localSheetId="49">'B11'!$A$1:$E$31</definedName>
    <definedName name="_xlnm.Print_Area" localSheetId="51">'B12'!$A$1:$E$31</definedName>
    <definedName name="_xlnm.Print_Area" localSheetId="53">'B13'!$A$1:$E$31</definedName>
    <definedName name="_xlnm.Print_Area" localSheetId="35">'B2'!$A$1:$E$31</definedName>
    <definedName name="_xlnm.Print_Area" localSheetId="37">'B3'!$A$1:$E$31</definedName>
    <definedName name="_xlnm.Print_Area" localSheetId="38">'B4'!$A$1:$E$31</definedName>
    <definedName name="_xlnm.Print_Area" localSheetId="39">'B5'!$A$1:$E$31</definedName>
    <definedName name="_xlnm.Print_Area" localSheetId="41">'B6'!$A$1:$E$31</definedName>
    <definedName name="_xlnm.Print_Area" localSheetId="43">'B7'!$A$1:$E$31</definedName>
    <definedName name="_xlnm.Print_Area" localSheetId="44">'B8'!$A$1:$E$31</definedName>
    <definedName name="_xlnm.Print_Area" localSheetId="45">'B9'!$A$1:$E$31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423" l="1"/>
  <c r="L27" i="423"/>
  <c r="L26" i="423"/>
  <c r="L25" i="423"/>
  <c r="L24" i="423"/>
  <c r="L23" i="423"/>
  <c r="L22" i="423"/>
  <c r="I19" i="423"/>
  <c r="J16" i="423" s="1"/>
  <c r="L18" i="423"/>
  <c r="L17" i="423"/>
  <c r="J17" i="423"/>
  <c r="L16" i="423"/>
  <c r="L15" i="423"/>
  <c r="L14" i="423"/>
  <c r="L13" i="423"/>
  <c r="J13" i="423"/>
  <c r="L12" i="423"/>
  <c r="L11" i="423"/>
  <c r="L10" i="423"/>
  <c r="L9" i="423"/>
  <c r="J9" i="423"/>
  <c r="L8" i="423"/>
  <c r="J8" i="423"/>
  <c r="L7" i="423"/>
  <c r="L19" i="423" l="1"/>
  <c r="M10" i="423" s="1"/>
  <c r="L28" i="423"/>
  <c r="M9" i="423"/>
  <c r="M12" i="423"/>
  <c r="I30" i="423"/>
  <c r="J14" i="423"/>
  <c r="J10" i="423"/>
  <c r="J18" i="423"/>
  <c r="J7" i="423"/>
  <c r="J11" i="423"/>
  <c r="J15" i="423"/>
  <c r="J12" i="423"/>
  <c r="M18" i="423" l="1"/>
  <c r="M16" i="423"/>
  <c r="M11" i="423"/>
  <c r="M7" i="423"/>
  <c r="M14" i="423"/>
  <c r="M13" i="423"/>
  <c r="L30" i="423"/>
  <c r="N23" i="423" s="1"/>
  <c r="M17" i="423"/>
  <c r="M15" i="423"/>
  <c r="M8" i="423"/>
  <c r="K25" i="423"/>
  <c r="K15" i="423"/>
  <c r="K11" i="423"/>
  <c r="K7" i="423"/>
  <c r="K8" i="423"/>
  <c r="K24" i="423"/>
  <c r="K18" i="423"/>
  <c r="K14" i="423"/>
  <c r="K10" i="423"/>
  <c r="K17" i="423"/>
  <c r="K9" i="423"/>
  <c r="K16" i="423"/>
  <c r="K27" i="423"/>
  <c r="K23" i="423"/>
  <c r="K13" i="423"/>
  <c r="K26" i="423"/>
  <c r="K22" i="423"/>
  <c r="K12" i="423"/>
  <c r="N24" i="423"/>
  <c r="J19" i="423"/>
  <c r="M19" i="423" l="1"/>
  <c r="N18" i="423"/>
  <c r="N27" i="423"/>
  <c r="N13" i="423"/>
  <c r="N12" i="423"/>
  <c r="N17" i="423"/>
  <c r="N25" i="423"/>
  <c r="N10" i="423"/>
  <c r="N11" i="423"/>
  <c r="N14" i="423"/>
  <c r="N22" i="423"/>
  <c r="N28" i="423" s="1"/>
  <c r="N15" i="423"/>
  <c r="N7" i="423"/>
  <c r="N16" i="423"/>
  <c r="N26" i="423"/>
  <c r="N9" i="423"/>
  <c r="N8" i="423"/>
  <c r="N19" i="423" s="1"/>
  <c r="K28" i="423"/>
  <c r="K19" i="423"/>
  <c r="K30" i="423" s="1"/>
  <c r="N30" i="423" l="1"/>
  <c r="L23" i="252" l="1"/>
  <c r="L24" i="252"/>
  <c r="L25" i="252"/>
  <c r="L26" i="252"/>
  <c r="L27" i="252"/>
  <c r="L22" i="252"/>
  <c r="L8" i="252"/>
  <c r="L9" i="252"/>
  <c r="L10" i="252"/>
  <c r="L11" i="252"/>
  <c r="L12" i="252"/>
  <c r="L13" i="252"/>
  <c r="L14" i="252"/>
  <c r="L15" i="252"/>
  <c r="L16" i="252"/>
  <c r="L17" i="252"/>
  <c r="L18" i="252"/>
  <c r="L7" i="252"/>
  <c r="L10" i="171" l="1"/>
  <c r="L23" i="254"/>
  <c r="L24" i="254"/>
  <c r="L25" i="254"/>
  <c r="L26" i="254"/>
  <c r="L27" i="254"/>
  <c r="L22" i="254"/>
  <c r="L12" i="254"/>
  <c r="L13" i="254"/>
  <c r="L14" i="254"/>
  <c r="L15" i="254"/>
  <c r="L16" i="254"/>
  <c r="L17" i="254"/>
  <c r="L18" i="254"/>
  <c r="L8" i="254"/>
  <c r="L9" i="254"/>
  <c r="L10" i="254"/>
  <c r="L11" i="254"/>
  <c r="L7" i="254"/>
  <c r="L28" i="254" l="1"/>
  <c r="C28" i="183" l="1"/>
  <c r="C19" i="183"/>
  <c r="D9" i="183" s="1"/>
  <c r="C28" i="178"/>
  <c r="C19" i="178"/>
  <c r="C28" i="176"/>
  <c r="C19" i="176"/>
  <c r="D17" i="176" s="1"/>
  <c r="C28" i="174"/>
  <c r="C19" i="174"/>
  <c r="D11" i="174" s="1"/>
  <c r="C28" i="181"/>
  <c r="C19" i="181"/>
  <c r="D17" i="181" s="1"/>
  <c r="C28" i="177"/>
  <c r="C19" i="177"/>
  <c r="D17" i="177" s="1"/>
  <c r="C28" i="173"/>
  <c r="C19" i="173"/>
  <c r="D18" i="173" s="1"/>
  <c r="C28" i="180"/>
  <c r="C19" i="180"/>
  <c r="D17" i="180" s="1"/>
  <c r="C28" i="182"/>
  <c r="C19" i="182"/>
  <c r="D17" i="182" s="1"/>
  <c r="C28" i="179"/>
  <c r="C19" i="179"/>
  <c r="D17" i="179" s="1"/>
  <c r="C28" i="175"/>
  <c r="C19" i="175"/>
  <c r="C28" i="172"/>
  <c r="C19" i="172"/>
  <c r="D16" i="172" s="1"/>
  <c r="I28" i="171"/>
  <c r="F28" i="171"/>
  <c r="C28" i="171"/>
  <c r="L27" i="171"/>
  <c r="L26" i="171"/>
  <c r="L25" i="171"/>
  <c r="L24" i="171"/>
  <c r="L23" i="171"/>
  <c r="L22" i="171"/>
  <c r="I19" i="171"/>
  <c r="J16" i="171" s="1"/>
  <c r="F19" i="171"/>
  <c r="G18" i="171" s="1"/>
  <c r="C19" i="171"/>
  <c r="D18" i="171" s="1"/>
  <c r="L18" i="171"/>
  <c r="L17" i="171"/>
  <c r="L16" i="171"/>
  <c r="L15" i="171"/>
  <c r="L14" i="171"/>
  <c r="L13" i="171"/>
  <c r="L12" i="171"/>
  <c r="L11" i="171"/>
  <c r="L9" i="171"/>
  <c r="J9" i="171"/>
  <c r="L8" i="171"/>
  <c r="L7" i="171"/>
  <c r="I28" i="254"/>
  <c r="L19" i="254"/>
  <c r="M12" i="254" s="1"/>
  <c r="I19" i="254"/>
  <c r="J16" i="254" s="1"/>
  <c r="L28" i="252"/>
  <c r="I28" i="252"/>
  <c r="L19" i="252"/>
  <c r="I19" i="252"/>
  <c r="J17" i="252" s="1"/>
  <c r="I28" i="251"/>
  <c r="F28" i="251"/>
  <c r="C28" i="251"/>
  <c r="I19" i="251"/>
  <c r="J12" i="251" s="1"/>
  <c r="F19" i="251"/>
  <c r="G17" i="251" s="1"/>
  <c r="C19" i="251"/>
  <c r="D17" i="251" s="1"/>
  <c r="I28" i="246"/>
  <c r="F28" i="246"/>
  <c r="C28" i="246"/>
  <c r="I19" i="246"/>
  <c r="J15" i="246" s="1"/>
  <c r="F19" i="246"/>
  <c r="G17" i="246" s="1"/>
  <c r="C19" i="246"/>
  <c r="D18" i="246" s="1"/>
  <c r="I28" i="244"/>
  <c r="F28" i="244"/>
  <c r="C28" i="244"/>
  <c r="I19" i="244"/>
  <c r="J10" i="244" s="1"/>
  <c r="F19" i="244"/>
  <c r="G17" i="244" s="1"/>
  <c r="C19" i="244"/>
  <c r="D18" i="244" s="1"/>
  <c r="I28" i="242"/>
  <c r="F28" i="242"/>
  <c r="C28" i="242"/>
  <c r="I19" i="242"/>
  <c r="J13" i="242" s="1"/>
  <c r="F19" i="242"/>
  <c r="G17" i="242" s="1"/>
  <c r="C19" i="242"/>
  <c r="D18" i="242" s="1"/>
  <c r="I28" i="249"/>
  <c r="F28" i="249"/>
  <c r="C28" i="249"/>
  <c r="I19" i="249"/>
  <c r="J17" i="249" s="1"/>
  <c r="F19" i="249"/>
  <c r="G17" i="249" s="1"/>
  <c r="C19" i="249"/>
  <c r="D18" i="249" s="1"/>
  <c r="I28" i="245"/>
  <c r="F28" i="245"/>
  <c r="C28" i="245"/>
  <c r="I19" i="245"/>
  <c r="J18" i="245" s="1"/>
  <c r="F19" i="245"/>
  <c r="G17" i="245" s="1"/>
  <c r="C19" i="245"/>
  <c r="D18" i="245" s="1"/>
  <c r="I28" i="241"/>
  <c r="F28" i="241"/>
  <c r="C28" i="241"/>
  <c r="I19" i="241"/>
  <c r="J12" i="241" s="1"/>
  <c r="F19" i="241"/>
  <c r="G18" i="241" s="1"/>
  <c r="C19" i="241"/>
  <c r="D15" i="241" s="1"/>
  <c r="I28" i="248"/>
  <c r="F28" i="248"/>
  <c r="C28" i="248"/>
  <c r="I19" i="248"/>
  <c r="J17" i="248" s="1"/>
  <c r="F19" i="248"/>
  <c r="G17" i="248" s="1"/>
  <c r="C19" i="248"/>
  <c r="D18" i="248" s="1"/>
  <c r="I28" i="250"/>
  <c r="F28" i="250"/>
  <c r="C28" i="250"/>
  <c r="I19" i="250"/>
  <c r="F19" i="250"/>
  <c r="G17" i="250" s="1"/>
  <c r="C19" i="250"/>
  <c r="D18" i="250" s="1"/>
  <c r="I28" i="247"/>
  <c r="F28" i="247"/>
  <c r="C28" i="247"/>
  <c r="I19" i="247"/>
  <c r="J10" i="247" s="1"/>
  <c r="F19" i="247"/>
  <c r="G17" i="247" s="1"/>
  <c r="C19" i="247"/>
  <c r="D18" i="247" s="1"/>
  <c r="I28" i="243"/>
  <c r="F28" i="243"/>
  <c r="C28" i="243"/>
  <c r="I19" i="243"/>
  <c r="J10" i="243" s="1"/>
  <c r="F19" i="243"/>
  <c r="G17" i="243" s="1"/>
  <c r="C19" i="243"/>
  <c r="D18" i="243" s="1"/>
  <c r="I28" i="239"/>
  <c r="F28" i="239"/>
  <c r="C28" i="239"/>
  <c r="L27" i="239"/>
  <c r="L26" i="239"/>
  <c r="L25" i="239"/>
  <c r="L24" i="239"/>
  <c r="L23" i="239"/>
  <c r="L22" i="239"/>
  <c r="I19" i="239"/>
  <c r="J16" i="239" s="1"/>
  <c r="F19" i="239"/>
  <c r="G18" i="239" s="1"/>
  <c r="C19" i="239"/>
  <c r="D7" i="239" s="1"/>
  <c r="L18" i="239"/>
  <c r="L17" i="239"/>
  <c r="L16" i="239"/>
  <c r="L15" i="239"/>
  <c r="L14" i="239"/>
  <c r="L13" i="239"/>
  <c r="L12" i="239"/>
  <c r="L11" i="239"/>
  <c r="L10" i="239"/>
  <c r="L9" i="239"/>
  <c r="L8" i="239"/>
  <c r="L7" i="239"/>
  <c r="I28" i="238"/>
  <c r="F28" i="238"/>
  <c r="C28" i="238"/>
  <c r="L27" i="238"/>
  <c r="L26" i="238"/>
  <c r="L25" i="238"/>
  <c r="L24" i="238"/>
  <c r="L23" i="238"/>
  <c r="L22" i="238"/>
  <c r="I19" i="238"/>
  <c r="J14" i="238" s="1"/>
  <c r="F19" i="238"/>
  <c r="G18" i="238" s="1"/>
  <c r="C19" i="238"/>
  <c r="D16" i="238" s="1"/>
  <c r="L18" i="238"/>
  <c r="L17" i="238"/>
  <c r="L16" i="238"/>
  <c r="L15" i="238"/>
  <c r="L14" i="238"/>
  <c r="L13" i="238"/>
  <c r="L12" i="238"/>
  <c r="L11" i="238"/>
  <c r="L10" i="238"/>
  <c r="L9" i="238"/>
  <c r="L8" i="238"/>
  <c r="L7" i="238"/>
  <c r="L22" i="237"/>
  <c r="L7" i="237"/>
  <c r="L8" i="237"/>
  <c r="I19" i="237"/>
  <c r="J17" i="237" s="1"/>
  <c r="D7" i="238" l="1"/>
  <c r="D7" i="179"/>
  <c r="D8" i="177"/>
  <c r="D9" i="177"/>
  <c r="D17" i="175"/>
  <c r="D7" i="175"/>
  <c r="D10" i="177"/>
  <c r="D13" i="177"/>
  <c r="L30" i="252"/>
  <c r="N26" i="252" s="1"/>
  <c r="D7" i="176"/>
  <c r="D12" i="239"/>
  <c r="D9" i="176"/>
  <c r="D14" i="177"/>
  <c r="D15" i="177"/>
  <c r="D11" i="177"/>
  <c r="D11" i="179"/>
  <c r="D8" i="176"/>
  <c r="J9" i="239"/>
  <c r="G15" i="171"/>
  <c r="G8" i="239"/>
  <c r="D9" i="239"/>
  <c r="D10" i="238"/>
  <c r="D13" i="238"/>
  <c r="D9" i="238"/>
  <c r="D10" i="176"/>
  <c r="D11" i="176"/>
  <c r="D7" i="174"/>
  <c r="D9" i="171"/>
  <c r="D14" i="171"/>
  <c r="D11" i="171"/>
  <c r="C30" i="178"/>
  <c r="E18" i="178" s="1"/>
  <c r="D10" i="178"/>
  <c r="D17" i="178"/>
  <c r="D15" i="178"/>
  <c r="D7" i="178"/>
  <c r="D7" i="181"/>
  <c r="D18" i="177"/>
  <c r="D16" i="177"/>
  <c r="C30" i="177"/>
  <c r="E18" i="177" s="1"/>
  <c r="D15" i="179"/>
  <c r="D12" i="179"/>
  <c r="D14" i="179"/>
  <c r="D18" i="179"/>
  <c r="D16" i="179"/>
  <c r="D8" i="179"/>
  <c r="D10" i="179"/>
  <c r="D9" i="175"/>
  <c r="G12" i="171"/>
  <c r="J7" i="245"/>
  <c r="D11" i="183"/>
  <c r="D12" i="176"/>
  <c r="D14" i="176"/>
  <c r="D16" i="176"/>
  <c r="D18" i="176"/>
  <c r="C30" i="176"/>
  <c r="E18" i="176" s="1"/>
  <c r="D13" i="176"/>
  <c r="D15" i="176"/>
  <c r="D13" i="181"/>
  <c r="D15" i="181"/>
  <c r="D8" i="181"/>
  <c r="D10" i="181"/>
  <c r="D7" i="173"/>
  <c r="D9" i="173"/>
  <c r="D11" i="173"/>
  <c r="D13" i="173"/>
  <c r="D15" i="173"/>
  <c r="D17" i="173"/>
  <c r="D8" i="173"/>
  <c r="D10" i="173"/>
  <c r="D12" i="173"/>
  <c r="D14" i="173"/>
  <c r="D16" i="173"/>
  <c r="D12" i="175"/>
  <c r="D16" i="175"/>
  <c r="D14" i="175"/>
  <c r="D17" i="171"/>
  <c r="J8" i="245"/>
  <c r="J13" i="245"/>
  <c r="D14" i="178"/>
  <c r="D16" i="178"/>
  <c r="D13" i="178"/>
  <c r="D14" i="174"/>
  <c r="D16" i="174"/>
  <c r="D13" i="174"/>
  <c r="D15" i="174"/>
  <c r="D17" i="174"/>
  <c r="D10" i="174"/>
  <c r="D9" i="181"/>
  <c r="D12" i="181"/>
  <c r="D18" i="181"/>
  <c r="C30" i="181"/>
  <c r="E18" i="181" s="1"/>
  <c r="D11" i="181"/>
  <c r="D14" i="181"/>
  <c r="D16" i="181"/>
  <c r="C30" i="173"/>
  <c r="E18" i="173" s="1"/>
  <c r="D8" i="180"/>
  <c r="D10" i="180"/>
  <c r="D15" i="180"/>
  <c r="D14" i="180"/>
  <c r="D8" i="182"/>
  <c r="D13" i="182"/>
  <c r="D15" i="182"/>
  <c r="D7" i="182"/>
  <c r="D14" i="182"/>
  <c r="D16" i="182"/>
  <c r="D10" i="175"/>
  <c r="D13" i="175"/>
  <c r="D18" i="175"/>
  <c r="C30" i="175"/>
  <c r="E18" i="175" s="1"/>
  <c r="D15" i="175"/>
  <c r="D8" i="175"/>
  <c r="D11" i="175"/>
  <c r="D19" i="175" s="1"/>
  <c r="J13" i="171"/>
  <c r="J17" i="171"/>
  <c r="J13" i="252"/>
  <c r="J9" i="252"/>
  <c r="J14" i="252"/>
  <c r="J10" i="252"/>
  <c r="J15" i="252"/>
  <c r="I30" i="252"/>
  <c r="K26" i="252" s="1"/>
  <c r="J7" i="252"/>
  <c r="J12" i="252"/>
  <c r="J16" i="252"/>
  <c r="J10" i="246"/>
  <c r="J9" i="245"/>
  <c r="J10" i="245"/>
  <c r="J17" i="245"/>
  <c r="J17" i="246"/>
  <c r="J17" i="242"/>
  <c r="D9" i="242"/>
  <c r="J11" i="245"/>
  <c r="J8" i="248"/>
  <c r="D8" i="251"/>
  <c r="D9" i="251"/>
  <c r="J18" i="246"/>
  <c r="J7" i="246"/>
  <c r="J12" i="246"/>
  <c r="J11" i="246"/>
  <c r="J8" i="246"/>
  <c r="J13" i="246"/>
  <c r="J9" i="242"/>
  <c r="J18" i="242"/>
  <c r="J7" i="242"/>
  <c r="J10" i="242"/>
  <c r="J8" i="242"/>
  <c r="J11" i="242"/>
  <c r="D7" i="242"/>
  <c r="J12" i="245"/>
  <c r="D11" i="180"/>
  <c r="D18" i="180"/>
  <c r="C30" i="180"/>
  <c r="E18" i="180" s="1"/>
  <c r="D16" i="180"/>
  <c r="D7" i="180"/>
  <c r="D12" i="180"/>
  <c r="D9" i="182"/>
  <c r="D11" i="182"/>
  <c r="D10" i="182"/>
  <c r="D12" i="182"/>
  <c r="D18" i="182"/>
  <c r="C30" i="182"/>
  <c r="E18" i="182" s="1"/>
  <c r="D7" i="172"/>
  <c r="D11" i="172"/>
  <c r="D14" i="172"/>
  <c r="D10" i="172"/>
  <c r="D15" i="172"/>
  <c r="D18" i="172"/>
  <c r="G7" i="171"/>
  <c r="D8" i="171"/>
  <c r="D13" i="171"/>
  <c r="D16" i="171"/>
  <c r="D7" i="171"/>
  <c r="D10" i="171"/>
  <c r="D12" i="171"/>
  <c r="D15" i="171"/>
  <c r="J11" i="254"/>
  <c r="J17" i="254"/>
  <c r="J13" i="254"/>
  <c r="J8" i="252"/>
  <c r="J11" i="252"/>
  <c r="J18" i="252"/>
  <c r="D10" i="251"/>
  <c r="D11" i="251"/>
  <c r="D16" i="251"/>
  <c r="J14" i="246"/>
  <c r="D17" i="246"/>
  <c r="D9" i="246"/>
  <c r="D13" i="246"/>
  <c r="J12" i="242"/>
  <c r="D17" i="242"/>
  <c r="J13" i="249"/>
  <c r="D15" i="245"/>
  <c r="D7" i="245"/>
  <c r="D17" i="250"/>
  <c r="D9" i="243"/>
  <c r="G12" i="238"/>
  <c r="G15" i="238"/>
  <c r="G8" i="238"/>
  <c r="G7" i="238"/>
  <c r="G11" i="238"/>
  <c r="G7" i="251"/>
  <c r="G11" i="251"/>
  <c r="G9" i="251"/>
  <c r="G13" i="251"/>
  <c r="D7" i="251"/>
  <c r="D7" i="246"/>
  <c r="J17" i="244"/>
  <c r="J13" i="244"/>
  <c r="I30" i="242"/>
  <c r="K27" i="242" s="1"/>
  <c r="J14" i="242"/>
  <c r="D13" i="242"/>
  <c r="D11" i="249"/>
  <c r="I30" i="245"/>
  <c r="K25" i="245" s="1"/>
  <c r="J14" i="245"/>
  <c r="D13" i="245"/>
  <c r="J8" i="241"/>
  <c r="J14" i="241"/>
  <c r="D7" i="241"/>
  <c r="D8" i="241"/>
  <c r="D11" i="241"/>
  <c r="D17" i="241"/>
  <c r="D12" i="241"/>
  <c r="D9" i="241"/>
  <c r="D13" i="241"/>
  <c r="D10" i="241"/>
  <c r="J13" i="248"/>
  <c r="D11" i="248"/>
  <c r="I30" i="250"/>
  <c r="K25" i="250" s="1"/>
  <c r="J13" i="247"/>
  <c r="D13" i="243"/>
  <c r="D7" i="243"/>
  <c r="D17" i="243"/>
  <c r="G14" i="239"/>
  <c r="G12" i="239"/>
  <c r="G10" i="239"/>
  <c r="G16" i="239"/>
  <c r="D11" i="239"/>
  <c r="D16" i="239"/>
  <c r="D10" i="239"/>
  <c r="D13" i="239"/>
  <c r="D15" i="239"/>
  <c r="D8" i="239"/>
  <c r="D14" i="239"/>
  <c r="D17" i="239"/>
  <c r="C30" i="239"/>
  <c r="E23" i="239" s="1"/>
  <c r="J16" i="251"/>
  <c r="J8" i="251"/>
  <c r="J10" i="251"/>
  <c r="J18" i="251"/>
  <c r="J14" i="251"/>
  <c r="D13" i="251"/>
  <c r="D15" i="251"/>
  <c r="D12" i="251"/>
  <c r="D14" i="251"/>
  <c r="I30" i="246"/>
  <c r="K27" i="246" s="1"/>
  <c r="J9" i="246"/>
  <c r="D11" i="246"/>
  <c r="D11" i="244"/>
  <c r="J15" i="242"/>
  <c r="D11" i="242"/>
  <c r="J11" i="249"/>
  <c r="J10" i="249"/>
  <c r="J16" i="245"/>
  <c r="D9" i="245"/>
  <c r="D11" i="245"/>
  <c r="J10" i="241"/>
  <c r="J10" i="248"/>
  <c r="J9" i="250"/>
  <c r="J13" i="250"/>
  <c r="J17" i="250"/>
  <c r="J10" i="250"/>
  <c r="J14" i="250"/>
  <c r="J18" i="250"/>
  <c r="J7" i="250"/>
  <c r="J11" i="250"/>
  <c r="J15" i="250"/>
  <c r="J8" i="250"/>
  <c r="J12" i="250"/>
  <c r="D7" i="250"/>
  <c r="D13" i="250"/>
  <c r="D9" i="250"/>
  <c r="D11" i="250"/>
  <c r="J11" i="247"/>
  <c r="J17" i="247"/>
  <c r="D11" i="247"/>
  <c r="I30" i="243"/>
  <c r="K23" i="243" s="1"/>
  <c r="J8" i="243"/>
  <c r="J14" i="243"/>
  <c r="J12" i="243"/>
  <c r="J15" i="243"/>
  <c r="J7" i="243"/>
  <c r="J13" i="243"/>
  <c r="J17" i="243"/>
  <c r="J11" i="243"/>
  <c r="J18" i="243"/>
  <c r="J9" i="243"/>
  <c r="D11" i="243"/>
  <c r="J13" i="239"/>
  <c r="D18" i="239"/>
  <c r="G16" i="238"/>
  <c r="D17" i="238"/>
  <c r="J8" i="237"/>
  <c r="J16" i="237"/>
  <c r="J10" i="237"/>
  <c r="J18" i="237"/>
  <c r="J12" i="237"/>
  <c r="J14" i="237"/>
  <c r="D17" i="183"/>
  <c r="D15" i="183"/>
  <c r="D13" i="183"/>
  <c r="D8" i="183"/>
  <c r="D10" i="183"/>
  <c r="D12" i="183"/>
  <c r="D14" i="183"/>
  <c r="D16" i="183"/>
  <c r="D18" i="183"/>
  <c r="C30" i="183"/>
  <c r="E23" i="183" s="1"/>
  <c r="D7" i="183"/>
  <c r="D8" i="178"/>
  <c r="D11" i="178"/>
  <c r="D9" i="178"/>
  <c r="D12" i="178"/>
  <c r="D18" i="178"/>
  <c r="D9" i="174"/>
  <c r="D12" i="174"/>
  <c r="D18" i="174"/>
  <c r="C30" i="174"/>
  <c r="E12" i="174" s="1"/>
  <c r="D8" i="174"/>
  <c r="E9" i="181"/>
  <c r="E13" i="181"/>
  <c r="E17" i="181"/>
  <c r="E17" i="177"/>
  <c r="D7" i="177"/>
  <c r="D12" i="177"/>
  <c r="E13" i="177"/>
  <c r="E9" i="173"/>
  <c r="C30" i="179"/>
  <c r="E27" i="179" s="1"/>
  <c r="E9" i="175"/>
  <c r="E13" i="175"/>
  <c r="E17" i="175"/>
  <c r="L19" i="171"/>
  <c r="M13" i="171" s="1"/>
  <c r="G16" i="171"/>
  <c r="G8" i="171"/>
  <c r="G11" i="171"/>
  <c r="L28" i="171"/>
  <c r="J7" i="254"/>
  <c r="J9" i="254"/>
  <c r="I30" i="254"/>
  <c r="K27" i="254" s="1"/>
  <c r="J8" i="254"/>
  <c r="J10" i="254"/>
  <c r="J15" i="254"/>
  <c r="J18" i="254"/>
  <c r="J12" i="254"/>
  <c r="J14" i="254"/>
  <c r="I30" i="251"/>
  <c r="K24" i="251" s="1"/>
  <c r="G15" i="251"/>
  <c r="C30" i="251"/>
  <c r="E17" i="251" s="1"/>
  <c r="D18" i="251"/>
  <c r="J16" i="246"/>
  <c r="D15" i="246"/>
  <c r="I30" i="244"/>
  <c r="K23" i="244" s="1"/>
  <c r="J7" i="244"/>
  <c r="J14" i="244"/>
  <c r="J18" i="244"/>
  <c r="J8" i="244"/>
  <c r="J11" i="244"/>
  <c r="J15" i="244"/>
  <c r="J9" i="244"/>
  <c r="J12" i="244"/>
  <c r="J16" i="244"/>
  <c r="D7" i="244"/>
  <c r="D15" i="244"/>
  <c r="D13" i="244"/>
  <c r="D9" i="244"/>
  <c r="D17" i="244"/>
  <c r="J16" i="242"/>
  <c r="D15" i="242"/>
  <c r="I30" i="249"/>
  <c r="K24" i="249" s="1"/>
  <c r="J8" i="249"/>
  <c r="J15" i="249"/>
  <c r="J9" i="249"/>
  <c r="J12" i="249"/>
  <c r="J16" i="249"/>
  <c r="J7" i="249"/>
  <c r="J14" i="249"/>
  <c r="J18" i="249"/>
  <c r="D9" i="249"/>
  <c r="D17" i="249"/>
  <c r="D7" i="249"/>
  <c r="D15" i="249"/>
  <c r="D13" i="249"/>
  <c r="J15" i="245"/>
  <c r="D17" i="245"/>
  <c r="I30" i="241"/>
  <c r="K17" i="241" s="1"/>
  <c r="J18" i="241"/>
  <c r="J16" i="241"/>
  <c r="G17" i="241"/>
  <c r="G15" i="241"/>
  <c r="G7" i="241"/>
  <c r="G9" i="241"/>
  <c r="G11" i="241"/>
  <c r="G13" i="241"/>
  <c r="C30" i="241"/>
  <c r="E17" i="241" s="1"/>
  <c r="D14" i="241"/>
  <c r="D16" i="241"/>
  <c r="D18" i="241"/>
  <c r="I30" i="248"/>
  <c r="K25" i="248" s="1"/>
  <c r="J11" i="248"/>
  <c r="J15" i="248"/>
  <c r="J9" i="248"/>
  <c r="J12" i="248"/>
  <c r="J16" i="248"/>
  <c r="J7" i="248"/>
  <c r="J14" i="248"/>
  <c r="J18" i="248"/>
  <c r="D9" i="248"/>
  <c r="D17" i="248"/>
  <c r="D7" i="248"/>
  <c r="D15" i="248"/>
  <c r="D13" i="248"/>
  <c r="J16" i="250"/>
  <c r="D15" i="250"/>
  <c r="I30" i="247"/>
  <c r="K27" i="247" s="1"/>
  <c r="J7" i="247"/>
  <c r="J14" i="247"/>
  <c r="J18" i="247"/>
  <c r="J8" i="247"/>
  <c r="J15" i="247"/>
  <c r="J9" i="247"/>
  <c r="J12" i="247"/>
  <c r="J16" i="247"/>
  <c r="D7" i="247"/>
  <c r="D15" i="247"/>
  <c r="D13" i="247"/>
  <c r="D9" i="247"/>
  <c r="D17" i="247"/>
  <c r="J16" i="243"/>
  <c r="D15" i="243"/>
  <c r="L28" i="239"/>
  <c r="J17" i="239"/>
  <c r="G7" i="239"/>
  <c r="G11" i="239"/>
  <c r="G15" i="239"/>
  <c r="L19" i="239"/>
  <c r="M13" i="239" s="1"/>
  <c r="J10" i="238"/>
  <c r="L28" i="238"/>
  <c r="C30" i="238"/>
  <c r="E11" i="238" s="1"/>
  <c r="D11" i="238"/>
  <c r="D15" i="238"/>
  <c r="D18" i="238"/>
  <c r="D14" i="238"/>
  <c r="J7" i="237"/>
  <c r="J9" i="237"/>
  <c r="J11" i="237"/>
  <c r="J13" i="237"/>
  <c r="J15" i="237"/>
  <c r="E23" i="181"/>
  <c r="E26" i="181"/>
  <c r="E7" i="181"/>
  <c r="E11" i="181"/>
  <c r="E15" i="181"/>
  <c r="E8" i="181"/>
  <c r="E12" i="181"/>
  <c r="E16" i="181"/>
  <c r="E22" i="181"/>
  <c r="E24" i="181"/>
  <c r="E25" i="181"/>
  <c r="E27" i="181"/>
  <c r="E10" i="181"/>
  <c r="E14" i="181"/>
  <c r="E23" i="177"/>
  <c r="E25" i="177"/>
  <c r="E27" i="177"/>
  <c r="E7" i="177"/>
  <c r="E11" i="177"/>
  <c r="E15" i="177"/>
  <c r="E8" i="177"/>
  <c r="E12" i="177"/>
  <c r="E16" i="177"/>
  <c r="E22" i="177"/>
  <c r="E24" i="177"/>
  <c r="E26" i="177"/>
  <c r="E10" i="177"/>
  <c r="E14" i="177"/>
  <c r="E25" i="173"/>
  <c r="E7" i="173"/>
  <c r="E15" i="173"/>
  <c r="E12" i="173"/>
  <c r="E16" i="173"/>
  <c r="E24" i="173"/>
  <c r="E26" i="173"/>
  <c r="E14" i="173"/>
  <c r="D9" i="180"/>
  <c r="D13" i="180"/>
  <c r="E15" i="182"/>
  <c r="E26" i="182"/>
  <c r="D9" i="179"/>
  <c r="D13" i="179"/>
  <c r="E8" i="175"/>
  <c r="E12" i="175"/>
  <c r="E16" i="175"/>
  <c r="E22" i="175"/>
  <c r="E24" i="175"/>
  <c r="E25" i="175"/>
  <c r="E26" i="175"/>
  <c r="E27" i="175"/>
  <c r="E7" i="175"/>
  <c r="E11" i="175"/>
  <c r="E15" i="175"/>
  <c r="E23" i="175"/>
  <c r="E10" i="175"/>
  <c r="E14" i="175"/>
  <c r="C30" i="172"/>
  <c r="D9" i="172"/>
  <c r="D13" i="172"/>
  <c r="D17" i="172"/>
  <c r="D8" i="172"/>
  <c r="D12" i="172"/>
  <c r="M18" i="171"/>
  <c r="I30" i="171"/>
  <c r="J10" i="171"/>
  <c r="J14" i="171"/>
  <c r="J7" i="171"/>
  <c r="G9" i="171"/>
  <c r="J11" i="171"/>
  <c r="G13" i="171"/>
  <c r="J15" i="171"/>
  <c r="G17" i="171"/>
  <c r="F30" i="171"/>
  <c r="C30" i="171"/>
  <c r="J18" i="171"/>
  <c r="J8" i="171"/>
  <c r="G10" i="171"/>
  <c r="J12" i="171"/>
  <c r="G14" i="171"/>
  <c r="M7" i="254"/>
  <c r="M8" i="254"/>
  <c r="M9" i="254"/>
  <c r="M10" i="254"/>
  <c r="M11" i="254"/>
  <c r="M13" i="254"/>
  <c r="M14" i="254"/>
  <c r="M15" i="254"/>
  <c r="M16" i="254"/>
  <c r="M17" i="254"/>
  <c r="M18" i="254"/>
  <c r="L30" i="254"/>
  <c r="N27" i="252"/>
  <c r="K27" i="252"/>
  <c r="M7" i="252"/>
  <c r="M8" i="252"/>
  <c r="M9" i="252"/>
  <c r="M10" i="252"/>
  <c r="M11" i="252"/>
  <c r="M12" i="252"/>
  <c r="M13" i="252"/>
  <c r="M14" i="252"/>
  <c r="M15" i="252"/>
  <c r="M16" i="252"/>
  <c r="M17" i="252"/>
  <c r="M18" i="252"/>
  <c r="K7" i="252"/>
  <c r="K9" i="252"/>
  <c r="K10" i="252"/>
  <c r="K11" i="252"/>
  <c r="K12" i="252"/>
  <c r="K13" i="252"/>
  <c r="K14" i="252"/>
  <c r="K15" i="252"/>
  <c r="K16" i="252"/>
  <c r="K17" i="252"/>
  <c r="K22" i="252"/>
  <c r="K23" i="252"/>
  <c r="K24" i="252"/>
  <c r="K25" i="252"/>
  <c r="F30" i="251"/>
  <c r="J7" i="251"/>
  <c r="G8" i="251"/>
  <c r="J9" i="251"/>
  <c r="G10" i="251"/>
  <c r="J11" i="251"/>
  <c r="G12" i="251"/>
  <c r="J13" i="251"/>
  <c r="G14" i="251"/>
  <c r="J15" i="251"/>
  <c r="G16" i="251"/>
  <c r="J17" i="251"/>
  <c r="G18" i="251"/>
  <c r="F30" i="246"/>
  <c r="G8" i="246"/>
  <c r="G10" i="246"/>
  <c r="G12" i="246"/>
  <c r="G16" i="246"/>
  <c r="G18" i="246"/>
  <c r="C30" i="246"/>
  <c r="G14" i="246"/>
  <c r="G7" i="246"/>
  <c r="D8" i="246"/>
  <c r="G9" i="246"/>
  <c r="D10" i="246"/>
  <c r="G11" i="246"/>
  <c r="D12" i="246"/>
  <c r="G13" i="246"/>
  <c r="D14" i="246"/>
  <c r="G15" i="246"/>
  <c r="D16" i="246"/>
  <c r="F30" i="244"/>
  <c r="G10" i="244"/>
  <c r="G14" i="244"/>
  <c r="G18" i="244"/>
  <c r="C30" i="244"/>
  <c r="G8" i="244"/>
  <c r="G12" i="244"/>
  <c r="G16" i="244"/>
  <c r="G7" i="244"/>
  <c r="D8" i="244"/>
  <c r="G9" i="244"/>
  <c r="D10" i="244"/>
  <c r="G11" i="244"/>
  <c r="D12" i="244"/>
  <c r="G13" i="244"/>
  <c r="D14" i="244"/>
  <c r="G15" i="244"/>
  <c r="D16" i="244"/>
  <c r="K26" i="242"/>
  <c r="F30" i="242"/>
  <c r="G8" i="242"/>
  <c r="G12" i="242"/>
  <c r="G16" i="242"/>
  <c r="G18" i="242"/>
  <c r="C30" i="242"/>
  <c r="G10" i="242"/>
  <c r="G14" i="242"/>
  <c r="G7" i="242"/>
  <c r="D8" i="242"/>
  <c r="G9" i="242"/>
  <c r="D10" i="242"/>
  <c r="G11" i="242"/>
  <c r="D12" i="242"/>
  <c r="G13" i="242"/>
  <c r="D14" i="242"/>
  <c r="G15" i="242"/>
  <c r="D16" i="242"/>
  <c r="G8" i="249"/>
  <c r="G10" i="249"/>
  <c r="C30" i="249"/>
  <c r="F30" i="249"/>
  <c r="G12" i="249"/>
  <c r="G14" i="249"/>
  <c r="G16" i="249"/>
  <c r="G18" i="249"/>
  <c r="G7" i="249"/>
  <c r="D8" i="249"/>
  <c r="G9" i="249"/>
  <c r="D10" i="249"/>
  <c r="G11" i="249"/>
  <c r="D12" i="249"/>
  <c r="G13" i="249"/>
  <c r="D14" i="249"/>
  <c r="G15" i="249"/>
  <c r="D16" i="249"/>
  <c r="F30" i="245"/>
  <c r="G8" i="245"/>
  <c r="G12" i="245"/>
  <c r="C30" i="245"/>
  <c r="G10" i="245"/>
  <c r="G14" i="245"/>
  <c r="G16" i="245"/>
  <c r="G18" i="245"/>
  <c r="G7" i="245"/>
  <c r="D8" i="245"/>
  <c r="G9" i="245"/>
  <c r="D10" i="245"/>
  <c r="G11" i="245"/>
  <c r="D12" i="245"/>
  <c r="G13" i="245"/>
  <c r="D14" i="245"/>
  <c r="G15" i="245"/>
  <c r="D16" i="245"/>
  <c r="F30" i="241"/>
  <c r="J7" i="241"/>
  <c r="G8" i="241"/>
  <c r="J9" i="241"/>
  <c r="G10" i="241"/>
  <c r="J11" i="241"/>
  <c r="G12" i="241"/>
  <c r="J13" i="241"/>
  <c r="G14" i="241"/>
  <c r="J15" i="241"/>
  <c r="G16" i="241"/>
  <c r="J17" i="241"/>
  <c r="K13" i="248"/>
  <c r="F30" i="248"/>
  <c r="G8" i="248"/>
  <c r="G12" i="248"/>
  <c r="C30" i="248"/>
  <c r="G10" i="248"/>
  <c r="G14" i="248"/>
  <c r="G16" i="248"/>
  <c r="G18" i="248"/>
  <c r="G7" i="248"/>
  <c r="D8" i="248"/>
  <c r="G9" i="248"/>
  <c r="D10" i="248"/>
  <c r="G11" i="248"/>
  <c r="D12" i="248"/>
  <c r="G13" i="248"/>
  <c r="D14" i="248"/>
  <c r="G15" i="248"/>
  <c r="D16" i="248"/>
  <c r="K27" i="250"/>
  <c r="K23" i="250"/>
  <c r="K10" i="250"/>
  <c r="K8" i="250"/>
  <c r="K15" i="250"/>
  <c r="K13" i="250"/>
  <c r="K7" i="250"/>
  <c r="K22" i="250"/>
  <c r="K14" i="250"/>
  <c r="K12" i="250"/>
  <c r="F30" i="250"/>
  <c r="G8" i="250"/>
  <c r="G10" i="250"/>
  <c r="G12" i="250"/>
  <c r="G14" i="250"/>
  <c r="G18" i="250"/>
  <c r="C30" i="250"/>
  <c r="G16" i="250"/>
  <c r="G7" i="250"/>
  <c r="D8" i="250"/>
  <c r="G9" i="250"/>
  <c r="D10" i="250"/>
  <c r="G11" i="250"/>
  <c r="D12" i="250"/>
  <c r="G13" i="250"/>
  <c r="D14" i="250"/>
  <c r="G15" i="250"/>
  <c r="D16" i="250"/>
  <c r="F30" i="247"/>
  <c r="G8" i="247"/>
  <c r="G10" i="247"/>
  <c r="C30" i="247"/>
  <c r="G12" i="247"/>
  <c r="G14" i="247"/>
  <c r="G16" i="247"/>
  <c r="G18" i="247"/>
  <c r="G7" i="247"/>
  <c r="D8" i="247"/>
  <c r="G9" i="247"/>
  <c r="D10" i="247"/>
  <c r="G11" i="247"/>
  <c r="D12" i="247"/>
  <c r="G13" i="247"/>
  <c r="D14" i="247"/>
  <c r="G15" i="247"/>
  <c r="D16" i="247"/>
  <c r="K14" i="243"/>
  <c r="K7" i="243"/>
  <c r="G8" i="243"/>
  <c r="G10" i="243"/>
  <c r="G12" i="243"/>
  <c r="G18" i="243"/>
  <c r="C30" i="243"/>
  <c r="F30" i="243"/>
  <c r="G14" i="243"/>
  <c r="G16" i="243"/>
  <c r="G7" i="243"/>
  <c r="D8" i="243"/>
  <c r="G9" i="243"/>
  <c r="D10" i="243"/>
  <c r="G11" i="243"/>
  <c r="D12" i="243"/>
  <c r="G13" i="243"/>
  <c r="D14" i="243"/>
  <c r="G15" i="243"/>
  <c r="D16" i="243"/>
  <c r="I30" i="239"/>
  <c r="J10" i="239"/>
  <c r="J14" i="239"/>
  <c r="J18" i="239"/>
  <c r="J7" i="239"/>
  <c r="G9" i="239"/>
  <c r="J11" i="239"/>
  <c r="G13" i="239"/>
  <c r="J15" i="239"/>
  <c r="G17" i="239"/>
  <c r="F30" i="239"/>
  <c r="J8" i="239"/>
  <c r="J12" i="239"/>
  <c r="L19" i="238"/>
  <c r="M15" i="238" s="1"/>
  <c r="E25" i="238"/>
  <c r="J16" i="238"/>
  <c r="J12" i="238"/>
  <c r="J8" i="238"/>
  <c r="J15" i="238"/>
  <c r="J11" i="238"/>
  <c r="J7" i="238"/>
  <c r="J18" i="238"/>
  <c r="J9" i="238"/>
  <c r="J13" i="238"/>
  <c r="J17" i="238"/>
  <c r="I30" i="238"/>
  <c r="G9" i="238"/>
  <c r="G13" i="238"/>
  <c r="G17" i="238"/>
  <c r="F30" i="238"/>
  <c r="D8" i="238"/>
  <c r="G10" i="238"/>
  <c r="D12" i="238"/>
  <c r="G14" i="238"/>
  <c r="K13" i="249" l="1"/>
  <c r="E9" i="177"/>
  <c r="K8" i="245"/>
  <c r="K10" i="248"/>
  <c r="K9" i="254"/>
  <c r="E14" i="241"/>
  <c r="E22" i="241"/>
  <c r="E8" i="241"/>
  <c r="E16" i="241"/>
  <c r="E27" i="241"/>
  <c r="E13" i="241"/>
  <c r="E26" i="241"/>
  <c r="E25" i="241"/>
  <c r="E23" i="241"/>
  <c r="E11" i="241"/>
  <c r="E10" i="241"/>
  <c r="E18" i="241"/>
  <c r="E7" i="241"/>
  <c r="E15" i="241"/>
  <c r="E12" i="241"/>
  <c r="E24" i="241"/>
  <c r="E9" i="241"/>
  <c r="K23" i="248"/>
  <c r="K27" i="241"/>
  <c r="K24" i="241"/>
  <c r="N8" i="252"/>
  <c r="N12" i="252"/>
  <c r="N16" i="252"/>
  <c r="N23" i="252"/>
  <c r="N9" i="252"/>
  <c r="N13" i="252"/>
  <c r="N17" i="252"/>
  <c r="N24" i="252"/>
  <c r="N10" i="252"/>
  <c r="N14" i="252"/>
  <c r="N25" i="252"/>
  <c r="N18" i="252"/>
  <c r="N7" i="252"/>
  <c r="N11" i="252"/>
  <c r="N15" i="252"/>
  <c r="N22" i="252"/>
  <c r="E23" i="251"/>
  <c r="K22" i="244"/>
  <c r="K9" i="244"/>
  <c r="K17" i="244"/>
  <c r="K16" i="244"/>
  <c r="K27" i="248"/>
  <c r="K15" i="248"/>
  <c r="K26" i="248"/>
  <c r="K8" i="248"/>
  <c r="K14" i="248"/>
  <c r="K7" i="248"/>
  <c r="K12" i="248"/>
  <c r="E10" i="178"/>
  <c r="E11" i="178"/>
  <c r="E25" i="178"/>
  <c r="E7" i="178"/>
  <c r="E24" i="178"/>
  <c r="E14" i="178"/>
  <c r="E16" i="178"/>
  <c r="E26" i="176"/>
  <c r="E7" i="176"/>
  <c r="E22" i="176"/>
  <c r="E23" i="176"/>
  <c r="E27" i="176"/>
  <c r="E16" i="176"/>
  <c r="E14" i="176"/>
  <c r="E15" i="176"/>
  <c r="E25" i="176"/>
  <c r="E12" i="176"/>
  <c r="E17" i="176"/>
  <c r="E10" i="176"/>
  <c r="E11" i="176"/>
  <c r="E24" i="176"/>
  <c r="E8" i="176"/>
  <c r="E13" i="176"/>
  <c r="E27" i="174"/>
  <c r="D19" i="181"/>
  <c r="D19" i="177"/>
  <c r="D19" i="173"/>
  <c r="E10" i="173"/>
  <c r="E23" i="173"/>
  <c r="E8" i="173"/>
  <c r="E11" i="173"/>
  <c r="E27" i="173"/>
  <c r="E22" i="173"/>
  <c r="E7" i="180"/>
  <c r="E24" i="180"/>
  <c r="E8" i="180"/>
  <c r="D19" i="182"/>
  <c r="K13" i="251"/>
  <c r="K12" i="246"/>
  <c r="M17" i="239"/>
  <c r="M11" i="239"/>
  <c r="E16" i="239"/>
  <c r="M12" i="239"/>
  <c r="E27" i="239"/>
  <c r="M10" i="239"/>
  <c r="D19" i="176"/>
  <c r="K11" i="254"/>
  <c r="K17" i="254"/>
  <c r="K24" i="254"/>
  <c r="K18" i="247"/>
  <c r="J19" i="252"/>
  <c r="K12" i="243"/>
  <c r="K13" i="243"/>
  <c r="K27" i="243"/>
  <c r="K16" i="243"/>
  <c r="K15" i="243"/>
  <c r="K26" i="243"/>
  <c r="K10" i="243"/>
  <c r="E15" i="174"/>
  <c r="E25" i="174"/>
  <c r="D19" i="171"/>
  <c r="K14" i="244"/>
  <c r="K25" i="244"/>
  <c r="K13" i="244"/>
  <c r="K8" i="244"/>
  <c r="K27" i="244"/>
  <c r="K18" i="244"/>
  <c r="K7" i="244"/>
  <c r="K15" i="244"/>
  <c r="K12" i="244"/>
  <c r="K10" i="244"/>
  <c r="K26" i="244"/>
  <c r="K11" i="244"/>
  <c r="K24" i="244"/>
  <c r="K13" i="245"/>
  <c r="K10" i="245"/>
  <c r="K23" i="245"/>
  <c r="K26" i="245"/>
  <c r="M16" i="239"/>
  <c r="M14" i="239"/>
  <c r="M7" i="239"/>
  <c r="M15" i="239"/>
  <c r="M9" i="239"/>
  <c r="M8" i="239"/>
  <c r="M18" i="239"/>
  <c r="E17" i="178"/>
  <c r="E13" i="178"/>
  <c r="D19" i="174"/>
  <c r="E17" i="173"/>
  <c r="E13" i="173"/>
  <c r="K18" i="252"/>
  <c r="K8" i="252"/>
  <c r="K14" i="245"/>
  <c r="K15" i="245"/>
  <c r="K27" i="245"/>
  <c r="K18" i="245"/>
  <c r="K9" i="245"/>
  <c r="K17" i="245"/>
  <c r="K16" i="245"/>
  <c r="K7" i="245"/>
  <c r="K12" i="245"/>
  <c r="K22" i="245"/>
  <c r="K11" i="245"/>
  <c r="K24" i="245"/>
  <c r="K16" i="250"/>
  <c r="K9" i="250"/>
  <c r="K17" i="250"/>
  <c r="K26" i="250"/>
  <c r="K18" i="250"/>
  <c r="K11" i="250"/>
  <c r="K24" i="250"/>
  <c r="E27" i="178"/>
  <c r="E23" i="178"/>
  <c r="E8" i="178"/>
  <c r="E12" i="178"/>
  <c r="E9" i="178"/>
  <c r="E26" i="178"/>
  <c r="E22" i="178"/>
  <c r="E15" i="178"/>
  <c r="E10" i="174"/>
  <c r="E26" i="174"/>
  <c r="E24" i="174"/>
  <c r="E11" i="174"/>
  <c r="E23" i="174"/>
  <c r="E14" i="174"/>
  <c r="E22" i="174"/>
  <c r="E7" i="174"/>
  <c r="E8" i="174"/>
  <c r="E26" i="180"/>
  <c r="E16" i="180"/>
  <c r="E11" i="180"/>
  <c r="E22" i="180"/>
  <c r="E13" i="180"/>
  <c r="E14" i="182"/>
  <c r="E16" i="182"/>
  <c r="E17" i="182"/>
  <c r="E25" i="182"/>
  <c r="E11" i="182"/>
  <c r="E25" i="179"/>
  <c r="E15" i="179"/>
  <c r="K8" i="251"/>
  <c r="K16" i="251"/>
  <c r="K23" i="251"/>
  <c r="K25" i="251"/>
  <c r="K10" i="251"/>
  <c r="K18" i="251"/>
  <c r="K15" i="251"/>
  <c r="K12" i="251"/>
  <c r="K22" i="251"/>
  <c r="K9" i="251"/>
  <c r="K17" i="251"/>
  <c r="K7" i="251"/>
  <c r="K27" i="251"/>
  <c r="K14" i="251"/>
  <c r="K26" i="251"/>
  <c r="K11" i="251"/>
  <c r="K18" i="248"/>
  <c r="K9" i="248"/>
  <c r="K17" i="248"/>
  <c r="K16" i="248"/>
  <c r="K22" i="248"/>
  <c r="K11" i="248"/>
  <c r="K24" i="248"/>
  <c r="E9" i="176"/>
  <c r="E16" i="174"/>
  <c r="G19" i="171"/>
  <c r="E11" i="251"/>
  <c r="E22" i="251"/>
  <c r="E14" i="251"/>
  <c r="E8" i="251"/>
  <c r="E16" i="251"/>
  <c r="E27" i="251"/>
  <c r="E13" i="251"/>
  <c r="E26" i="251"/>
  <c r="E18" i="251"/>
  <c r="E7" i="251"/>
  <c r="E15" i="251"/>
  <c r="E25" i="251"/>
  <c r="E10" i="251"/>
  <c r="E12" i="251"/>
  <c r="E24" i="251"/>
  <c r="E9" i="251"/>
  <c r="K26" i="246"/>
  <c r="K11" i="246"/>
  <c r="K24" i="246"/>
  <c r="K16" i="246"/>
  <c r="K25" i="246"/>
  <c r="K13" i="246"/>
  <c r="K14" i="246"/>
  <c r="K18" i="246"/>
  <c r="K23" i="246"/>
  <c r="J19" i="246"/>
  <c r="K8" i="246"/>
  <c r="K7" i="246"/>
  <c r="K15" i="246"/>
  <c r="K10" i="246"/>
  <c r="K22" i="246"/>
  <c r="K9" i="246"/>
  <c r="K17" i="246"/>
  <c r="K11" i="247"/>
  <c r="K24" i="247"/>
  <c r="K22" i="247"/>
  <c r="K13" i="247"/>
  <c r="K8" i="247"/>
  <c r="K10" i="247"/>
  <c r="K7" i="247"/>
  <c r="K15" i="247"/>
  <c r="K12" i="247"/>
  <c r="K23" i="247"/>
  <c r="K26" i="247"/>
  <c r="K25" i="247"/>
  <c r="K14" i="247"/>
  <c r="K9" i="247"/>
  <c r="K17" i="247"/>
  <c r="K16" i="247"/>
  <c r="E10" i="179"/>
  <c r="E24" i="179"/>
  <c r="E16" i="179"/>
  <c r="E11" i="179"/>
  <c r="E23" i="179"/>
  <c r="E12" i="179"/>
  <c r="E7" i="179"/>
  <c r="E14" i="179"/>
  <c r="E26" i="179"/>
  <c r="E22" i="179"/>
  <c r="E8" i="179"/>
  <c r="M8" i="171"/>
  <c r="M11" i="171"/>
  <c r="M17" i="171"/>
  <c r="L30" i="171"/>
  <c r="N8" i="171" s="1"/>
  <c r="M12" i="171"/>
  <c r="M10" i="171"/>
  <c r="M9" i="171"/>
  <c r="M16" i="171"/>
  <c r="M15" i="171"/>
  <c r="M7" i="171"/>
  <c r="M14" i="171"/>
  <c r="D19" i="251"/>
  <c r="J19" i="245"/>
  <c r="K7" i="254"/>
  <c r="K12" i="254"/>
  <c r="K18" i="254"/>
  <c r="K25" i="254"/>
  <c r="K13" i="254"/>
  <c r="K8" i="254"/>
  <c r="K14" i="254"/>
  <c r="K22" i="254"/>
  <c r="K26" i="254"/>
  <c r="K16" i="254"/>
  <c r="K10" i="254"/>
  <c r="K15" i="254"/>
  <c r="K23" i="254"/>
  <c r="K13" i="242"/>
  <c r="K8" i="242"/>
  <c r="K22" i="242"/>
  <c r="K15" i="242"/>
  <c r="K25" i="242"/>
  <c r="K9" i="242"/>
  <c r="K16" i="242"/>
  <c r="K23" i="242"/>
  <c r="J19" i="242"/>
  <c r="K7" i="242"/>
  <c r="K12" i="242"/>
  <c r="K10" i="242"/>
  <c r="K17" i="242"/>
  <c r="K14" i="242"/>
  <c r="K11" i="242"/>
  <c r="K24" i="242"/>
  <c r="K18" i="242"/>
  <c r="K14" i="241"/>
  <c r="K26" i="241"/>
  <c r="K11" i="241"/>
  <c r="K16" i="241"/>
  <c r="K25" i="241"/>
  <c r="K13" i="241"/>
  <c r="K8" i="241"/>
  <c r="K10" i="241"/>
  <c r="K18" i="241"/>
  <c r="K7" i="241"/>
  <c r="K15" i="241"/>
  <c r="K23" i="241"/>
  <c r="K12" i="241"/>
  <c r="K22" i="241"/>
  <c r="K9" i="241"/>
  <c r="J19" i="250"/>
  <c r="K18" i="243"/>
  <c r="K9" i="243"/>
  <c r="K17" i="243"/>
  <c r="K25" i="243"/>
  <c r="K8" i="243"/>
  <c r="K22" i="243"/>
  <c r="K11" i="243"/>
  <c r="K24" i="243"/>
  <c r="E25" i="239"/>
  <c r="E22" i="239"/>
  <c r="E7" i="239"/>
  <c r="E13" i="239"/>
  <c r="E14" i="239"/>
  <c r="E8" i="239"/>
  <c r="E15" i="239"/>
  <c r="E9" i="239"/>
  <c r="E10" i="239"/>
  <c r="E26" i="239"/>
  <c r="E11" i="239"/>
  <c r="E12" i="239"/>
  <c r="E17" i="239"/>
  <c r="E18" i="239"/>
  <c r="E24" i="239"/>
  <c r="D19" i="239"/>
  <c r="D19" i="178"/>
  <c r="E14" i="180"/>
  <c r="E15" i="180"/>
  <c r="E27" i="180"/>
  <c r="E23" i="180"/>
  <c r="E12" i="180"/>
  <c r="E10" i="180"/>
  <c r="E25" i="180"/>
  <c r="E17" i="180"/>
  <c r="E9" i="180"/>
  <c r="E10" i="182"/>
  <c r="E24" i="182"/>
  <c r="E12" i="182"/>
  <c r="E7" i="182"/>
  <c r="E9" i="182"/>
  <c r="E27" i="182"/>
  <c r="E23" i="182"/>
  <c r="E8" i="182"/>
  <c r="E22" i="182"/>
  <c r="E13" i="182"/>
  <c r="D19" i="172"/>
  <c r="K8" i="249"/>
  <c r="K23" i="249"/>
  <c r="K16" i="249"/>
  <c r="K25" i="249"/>
  <c r="K10" i="249"/>
  <c r="K18" i="249"/>
  <c r="K7" i="249"/>
  <c r="K15" i="249"/>
  <c r="K27" i="249"/>
  <c r="K12" i="249"/>
  <c r="K22" i="249"/>
  <c r="K9" i="249"/>
  <c r="K17" i="249"/>
  <c r="K14" i="249"/>
  <c r="K26" i="249"/>
  <c r="K11" i="249"/>
  <c r="J19" i="243"/>
  <c r="E22" i="238"/>
  <c r="E24" i="238"/>
  <c r="E15" i="238"/>
  <c r="E26" i="238"/>
  <c r="E14" i="238"/>
  <c r="E7" i="238"/>
  <c r="E27" i="238"/>
  <c r="E10" i="238"/>
  <c r="E23" i="238"/>
  <c r="D19" i="238"/>
  <c r="E17" i="238"/>
  <c r="E18" i="238"/>
  <c r="G19" i="241"/>
  <c r="D19" i="241"/>
  <c r="D19" i="247"/>
  <c r="L30" i="239"/>
  <c r="N16" i="239" s="1"/>
  <c r="E13" i="183"/>
  <c r="E14" i="183"/>
  <c r="E15" i="183"/>
  <c r="E24" i="183"/>
  <c r="E26" i="183"/>
  <c r="E8" i="183"/>
  <c r="E22" i="183"/>
  <c r="E25" i="183"/>
  <c r="D19" i="183"/>
  <c r="E10" i="183"/>
  <c r="E16" i="183"/>
  <c r="E11" i="183"/>
  <c r="E18" i="183"/>
  <c r="E9" i="183"/>
  <c r="E27" i="183"/>
  <c r="E12" i="183"/>
  <c r="E7" i="183"/>
  <c r="E17" i="183"/>
  <c r="E18" i="174"/>
  <c r="E17" i="174"/>
  <c r="E9" i="174"/>
  <c r="E13" i="174"/>
  <c r="D19" i="180"/>
  <c r="D19" i="179"/>
  <c r="E18" i="179"/>
  <c r="E13" i="179"/>
  <c r="E9" i="179"/>
  <c r="E17" i="179"/>
  <c r="J19" i="254"/>
  <c r="G19" i="251"/>
  <c r="D19" i="246"/>
  <c r="J19" i="244"/>
  <c r="D19" i="244"/>
  <c r="D19" i="242"/>
  <c r="J19" i="249"/>
  <c r="D19" i="249"/>
  <c r="D19" i="245"/>
  <c r="J19" i="248"/>
  <c r="D19" i="248"/>
  <c r="D19" i="250"/>
  <c r="J19" i="247"/>
  <c r="D19" i="243"/>
  <c r="J19" i="239"/>
  <c r="G19" i="239"/>
  <c r="M8" i="238"/>
  <c r="M12" i="238"/>
  <c r="G19" i="238"/>
  <c r="E9" i="238"/>
  <c r="E16" i="238"/>
  <c r="E13" i="238"/>
  <c r="E12" i="238"/>
  <c r="E8" i="238"/>
  <c r="J19" i="237"/>
  <c r="E28" i="176"/>
  <c r="E19" i="181"/>
  <c r="E28" i="181"/>
  <c r="E19" i="177"/>
  <c r="E28" i="177"/>
  <c r="E28" i="173"/>
  <c r="E19" i="175"/>
  <c r="E28" i="175"/>
  <c r="E25" i="172"/>
  <c r="E17" i="172"/>
  <c r="E13" i="172"/>
  <c r="E9" i="172"/>
  <c r="E26" i="172"/>
  <c r="E22" i="172"/>
  <c r="E18" i="172"/>
  <c r="E14" i="172"/>
  <c r="E10" i="172"/>
  <c r="E27" i="172"/>
  <c r="E23" i="172"/>
  <c r="E15" i="172"/>
  <c r="E11" i="172"/>
  <c r="E7" i="172"/>
  <c r="E24" i="172"/>
  <c r="E16" i="172"/>
  <c r="E12" i="172"/>
  <c r="E8" i="172"/>
  <c r="H24" i="171"/>
  <c r="H17" i="171"/>
  <c r="H13" i="171"/>
  <c r="H9" i="171"/>
  <c r="H15" i="171"/>
  <c r="H7" i="171"/>
  <c r="H18" i="171"/>
  <c r="H27" i="171"/>
  <c r="H23" i="171"/>
  <c r="H16" i="171"/>
  <c r="H12" i="171"/>
  <c r="H8" i="171"/>
  <c r="H26" i="171"/>
  <c r="H22" i="171"/>
  <c r="H11" i="171"/>
  <c r="H25" i="171"/>
  <c r="H14" i="171"/>
  <c r="H10" i="171"/>
  <c r="J19" i="171"/>
  <c r="E26" i="171"/>
  <c r="E22" i="171"/>
  <c r="E15" i="171"/>
  <c r="E11" i="171"/>
  <c r="E7" i="171"/>
  <c r="E24" i="171"/>
  <c r="E17" i="171"/>
  <c r="E9" i="171"/>
  <c r="E16" i="171"/>
  <c r="E25" i="171"/>
  <c r="E18" i="171"/>
  <c r="E14" i="171"/>
  <c r="E10" i="171"/>
  <c r="E13" i="171"/>
  <c r="E27" i="171"/>
  <c r="E23" i="171"/>
  <c r="E12" i="171"/>
  <c r="E8" i="171"/>
  <c r="K26" i="171"/>
  <c r="K22" i="171"/>
  <c r="K15" i="171"/>
  <c r="K11" i="171"/>
  <c r="K7" i="171"/>
  <c r="K17" i="171"/>
  <c r="K9" i="171"/>
  <c r="K27" i="171"/>
  <c r="K8" i="171"/>
  <c r="K25" i="171"/>
  <c r="K18" i="171"/>
  <c r="K14" i="171"/>
  <c r="K10" i="171"/>
  <c r="K24" i="171"/>
  <c r="K13" i="171"/>
  <c r="K23" i="171"/>
  <c r="K16" i="171"/>
  <c r="K12" i="171"/>
  <c r="M19" i="254"/>
  <c r="N27" i="254"/>
  <c r="N26" i="254"/>
  <c r="N25" i="254"/>
  <c r="N24" i="254"/>
  <c r="N23" i="254"/>
  <c r="N22" i="254"/>
  <c r="N18" i="254"/>
  <c r="N17" i="254"/>
  <c r="N16" i="254"/>
  <c r="N15" i="254"/>
  <c r="N14" i="254"/>
  <c r="N13" i="254"/>
  <c r="N12" i="254"/>
  <c r="N11" i="254"/>
  <c r="N10" i="254"/>
  <c r="N9" i="254"/>
  <c r="N8" i="254"/>
  <c r="N7" i="254"/>
  <c r="K28" i="252"/>
  <c r="M19" i="252"/>
  <c r="H26" i="251"/>
  <c r="H22" i="251"/>
  <c r="H27" i="251"/>
  <c r="H23" i="251"/>
  <c r="H18" i="251"/>
  <c r="H16" i="251"/>
  <c r="H14" i="251"/>
  <c r="H12" i="251"/>
  <c r="H10" i="251"/>
  <c r="H8" i="251"/>
  <c r="H24" i="251"/>
  <c r="H25" i="251"/>
  <c r="H17" i="251"/>
  <c r="H15" i="251"/>
  <c r="H13" i="251"/>
  <c r="H11" i="251"/>
  <c r="H9" i="251"/>
  <c r="H7" i="251"/>
  <c r="J19" i="251"/>
  <c r="E25" i="246"/>
  <c r="E27" i="246"/>
  <c r="E10" i="246"/>
  <c r="E8" i="246"/>
  <c r="E26" i="246"/>
  <c r="E22" i="246"/>
  <c r="E17" i="246"/>
  <c r="E15" i="246"/>
  <c r="E13" i="246"/>
  <c r="E11" i="246"/>
  <c r="E9" i="246"/>
  <c r="E7" i="246"/>
  <c r="E23" i="246"/>
  <c r="E24" i="246"/>
  <c r="E18" i="246"/>
  <c r="E16" i="246"/>
  <c r="E14" i="246"/>
  <c r="E12" i="246"/>
  <c r="G19" i="246"/>
  <c r="H26" i="246"/>
  <c r="H22" i="246"/>
  <c r="H24" i="246"/>
  <c r="H17" i="246"/>
  <c r="H13" i="246"/>
  <c r="H11" i="246"/>
  <c r="H27" i="246"/>
  <c r="H23" i="246"/>
  <c r="H18" i="246"/>
  <c r="H16" i="246"/>
  <c r="H14" i="246"/>
  <c r="H12" i="246"/>
  <c r="H10" i="246"/>
  <c r="H8" i="246"/>
  <c r="H25" i="246"/>
  <c r="H15" i="246"/>
  <c r="H9" i="246"/>
  <c r="H7" i="246"/>
  <c r="G19" i="244"/>
  <c r="E25" i="244"/>
  <c r="E24" i="244"/>
  <c r="E18" i="244"/>
  <c r="E14" i="244"/>
  <c r="E10" i="244"/>
  <c r="E26" i="244"/>
  <c r="E22" i="244"/>
  <c r="E17" i="244"/>
  <c r="E15" i="244"/>
  <c r="E13" i="244"/>
  <c r="E11" i="244"/>
  <c r="E9" i="244"/>
  <c r="E7" i="244"/>
  <c r="E27" i="244"/>
  <c r="E23" i="244"/>
  <c r="E16" i="244"/>
  <c r="E12" i="244"/>
  <c r="E8" i="244"/>
  <c r="H26" i="244"/>
  <c r="H22" i="244"/>
  <c r="H24" i="244"/>
  <c r="H15" i="244"/>
  <c r="H11" i="244"/>
  <c r="H7" i="244"/>
  <c r="H27" i="244"/>
  <c r="H23" i="244"/>
  <c r="H18" i="244"/>
  <c r="H16" i="244"/>
  <c r="H14" i="244"/>
  <c r="H12" i="244"/>
  <c r="H10" i="244"/>
  <c r="H8" i="244"/>
  <c r="H25" i="244"/>
  <c r="H17" i="244"/>
  <c r="H13" i="244"/>
  <c r="H9" i="244"/>
  <c r="G19" i="242"/>
  <c r="H26" i="242"/>
  <c r="H22" i="242"/>
  <c r="H25" i="242"/>
  <c r="H15" i="242"/>
  <c r="H11" i="242"/>
  <c r="H7" i="242"/>
  <c r="H27" i="242"/>
  <c r="H23" i="242"/>
  <c r="H18" i="242"/>
  <c r="H16" i="242"/>
  <c r="H14" i="242"/>
  <c r="H12" i="242"/>
  <c r="H10" i="242"/>
  <c r="H8" i="242"/>
  <c r="H24" i="242"/>
  <c r="H17" i="242"/>
  <c r="H13" i="242"/>
  <c r="H9" i="242"/>
  <c r="E25" i="242"/>
  <c r="E23" i="242"/>
  <c r="E18" i="242"/>
  <c r="E14" i="242"/>
  <c r="E10" i="242"/>
  <c r="E26" i="242"/>
  <c r="E22" i="242"/>
  <c r="E17" i="242"/>
  <c r="E15" i="242"/>
  <c r="E13" i="242"/>
  <c r="E11" i="242"/>
  <c r="E9" i="242"/>
  <c r="E7" i="242"/>
  <c r="E27" i="242"/>
  <c r="E24" i="242"/>
  <c r="E16" i="242"/>
  <c r="E12" i="242"/>
  <c r="E8" i="242"/>
  <c r="E25" i="249"/>
  <c r="E12" i="249"/>
  <c r="E10" i="249"/>
  <c r="E8" i="249"/>
  <c r="E26" i="249"/>
  <c r="E22" i="249"/>
  <c r="E17" i="249"/>
  <c r="E15" i="249"/>
  <c r="E13" i="249"/>
  <c r="E11" i="249"/>
  <c r="E9" i="249"/>
  <c r="E7" i="249"/>
  <c r="E27" i="249"/>
  <c r="E23" i="249"/>
  <c r="E24" i="249"/>
  <c r="E18" i="249"/>
  <c r="E16" i="249"/>
  <c r="E14" i="249"/>
  <c r="G19" i="249"/>
  <c r="H26" i="249"/>
  <c r="H22" i="249"/>
  <c r="H24" i="249"/>
  <c r="H25" i="249"/>
  <c r="H17" i="249"/>
  <c r="H15" i="249"/>
  <c r="H13" i="249"/>
  <c r="H27" i="249"/>
  <c r="H23" i="249"/>
  <c r="H18" i="249"/>
  <c r="H16" i="249"/>
  <c r="H14" i="249"/>
  <c r="H12" i="249"/>
  <c r="H10" i="249"/>
  <c r="H8" i="249"/>
  <c r="H11" i="249"/>
  <c r="H9" i="249"/>
  <c r="H7" i="249"/>
  <c r="G19" i="245"/>
  <c r="H26" i="245"/>
  <c r="H22" i="245"/>
  <c r="H15" i="245"/>
  <c r="H11" i="245"/>
  <c r="H7" i="245"/>
  <c r="H27" i="245"/>
  <c r="H23" i="245"/>
  <c r="H18" i="245"/>
  <c r="H16" i="245"/>
  <c r="H14" i="245"/>
  <c r="H12" i="245"/>
  <c r="H10" i="245"/>
  <c r="H8" i="245"/>
  <c r="H24" i="245"/>
  <c r="H25" i="245"/>
  <c r="H17" i="245"/>
  <c r="H13" i="245"/>
  <c r="H9" i="245"/>
  <c r="E25" i="245"/>
  <c r="E23" i="245"/>
  <c r="E24" i="245"/>
  <c r="E18" i="245"/>
  <c r="E14" i="245"/>
  <c r="E10" i="245"/>
  <c r="E26" i="245"/>
  <c r="E22" i="245"/>
  <c r="E17" i="245"/>
  <c r="E15" i="245"/>
  <c r="E13" i="245"/>
  <c r="E11" i="245"/>
  <c r="E9" i="245"/>
  <c r="E7" i="245"/>
  <c r="E27" i="245"/>
  <c r="E16" i="245"/>
  <c r="E12" i="245"/>
  <c r="E8" i="245"/>
  <c r="J19" i="241"/>
  <c r="H27" i="241"/>
  <c r="H23" i="241"/>
  <c r="H18" i="241"/>
  <c r="H16" i="241"/>
  <c r="H14" i="241"/>
  <c r="H12" i="241"/>
  <c r="H10" i="241"/>
  <c r="H8" i="241"/>
  <c r="H24" i="241"/>
  <c r="H25" i="241"/>
  <c r="H17" i="241"/>
  <c r="H15" i="241"/>
  <c r="H13" i="241"/>
  <c r="H11" i="241"/>
  <c r="H9" i="241"/>
  <c r="H7" i="241"/>
  <c r="H26" i="241"/>
  <c r="H22" i="241"/>
  <c r="G19" i="248"/>
  <c r="H26" i="248"/>
  <c r="H22" i="248"/>
  <c r="H15" i="248"/>
  <c r="H11" i="248"/>
  <c r="H7" i="248"/>
  <c r="H27" i="248"/>
  <c r="H23" i="248"/>
  <c r="H18" i="248"/>
  <c r="H16" i="248"/>
  <c r="H14" i="248"/>
  <c r="H12" i="248"/>
  <c r="H10" i="248"/>
  <c r="H8" i="248"/>
  <c r="H24" i="248"/>
  <c r="H25" i="248"/>
  <c r="H17" i="248"/>
  <c r="H13" i="248"/>
  <c r="H9" i="248"/>
  <c r="E25" i="248"/>
  <c r="E23" i="248"/>
  <c r="E24" i="248"/>
  <c r="E18" i="248"/>
  <c r="E14" i="248"/>
  <c r="E10" i="248"/>
  <c r="E26" i="248"/>
  <c r="E22" i="248"/>
  <c r="E17" i="248"/>
  <c r="E15" i="248"/>
  <c r="E13" i="248"/>
  <c r="E11" i="248"/>
  <c r="E9" i="248"/>
  <c r="E7" i="248"/>
  <c r="E27" i="248"/>
  <c r="E16" i="248"/>
  <c r="E12" i="248"/>
  <c r="E8" i="248"/>
  <c r="E25" i="250"/>
  <c r="E14" i="250"/>
  <c r="E12" i="250"/>
  <c r="E26" i="250"/>
  <c r="E22" i="250"/>
  <c r="E17" i="250"/>
  <c r="E15" i="250"/>
  <c r="E13" i="250"/>
  <c r="E11" i="250"/>
  <c r="E9" i="250"/>
  <c r="E7" i="250"/>
  <c r="E27" i="250"/>
  <c r="E23" i="250"/>
  <c r="E24" i="250"/>
  <c r="E18" i="250"/>
  <c r="E16" i="250"/>
  <c r="E10" i="250"/>
  <c r="E8" i="250"/>
  <c r="G19" i="250"/>
  <c r="H26" i="250"/>
  <c r="H22" i="250"/>
  <c r="H25" i="250"/>
  <c r="H17" i="250"/>
  <c r="H15" i="250"/>
  <c r="H27" i="250"/>
  <c r="H23" i="250"/>
  <c r="H18" i="250"/>
  <c r="H16" i="250"/>
  <c r="H14" i="250"/>
  <c r="H12" i="250"/>
  <c r="H10" i="250"/>
  <c r="H8" i="250"/>
  <c r="H24" i="250"/>
  <c r="H13" i="250"/>
  <c r="H11" i="250"/>
  <c r="H9" i="250"/>
  <c r="H7" i="250"/>
  <c r="G19" i="247"/>
  <c r="H26" i="247"/>
  <c r="H22" i="247"/>
  <c r="H25" i="247"/>
  <c r="H15" i="247"/>
  <c r="H11" i="247"/>
  <c r="H7" i="247"/>
  <c r="H27" i="247"/>
  <c r="H23" i="247"/>
  <c r="H18" i="247"/>
  <c r="H16" i="247"/>
  <c r="H14" i="247"/>
  <c r="H12" i="247"/>
  <c r="H10" i="247"/>
  <c r="H8" i="247"/>
  <c r="H24" i="247"/>
  <c r="H17" i="247"/>
  <c r="H13" i="247"/>
  <c r="H9" i="247"/>
  <c r="E25" i="247"/>
  <c r="E23" i="247"/>
  <c r="E18" i="247"/>
  <c r="E14" i="247"/>
  <c r="E10" i="247"/>
  <c r="E26" i="247"/>
  <c r="E22" i="247"/>
  <c r="E17" i="247"/>
  <c r="E15" i="247"/>
  <c r="E13" i="247"/>
  <c r="E11" i="247"/>
  <c r="E9" i="247"/>
  <c r="E7" i="247"/>
  <c r="E27" i="247"/>
  <c r="E24" i="247"/>
  <c r="E16" i="247"/>
  <c r="E12" i="247"/>
  <c r="E8" i="247"/>
  <c r="G19" i="243"/>
  <c r="E25" i="243"/>
  <c r="E27" i="243"/>
  <c r="E23" i="243"/>
  <c r="E24" i="243"/>
  <c r="E18" i="243"/>
  <c r="E16" i="243"/>
  <c r="E12" i="243"/>
  <c r="E8" i="243"/>
  <c r="E26" i="243"/>
  <c r="E22" i="243"/>
  <c r="E17" i="243"/>
  <c r="E15" i="243"/>
  <c r="E13" i="243"/>
  <c r="E11" i="243"/>
  <c r="E9" i="243"/>
  <c r="E7" i="243"/>
  <c r="E14" i="243"/>
  <c r="E10" i="243"/>
  <c r="H26" i="243"/>
  <c r="H22" i="243"/>
  <c r="H13" i="243"/>
  <c r="H9" i="243"/>
  <c r="H27" i="243"/>
  <c r="H23" i="243"/>
  <c r="H18" i="243"/>
  <c r="H16" i="243"/>
  <c r="H14" i="243"/>
  <c r="H12" i="243"/>
  <c r="H10" i="243"/>
  <c r="H8" i="243"/>
  <c r="H24" i="243"/>
  <c r="H25" i="243"/>
  <c r="H17" i="243"/>
  <c r="H15" i="243"/>
  <c r="H11" i="243"/>
  <c r="H7" i="243"/>
  <c r="H26" i="239"/>
  <c r="H22" i="239"/>
  <c r="H17" i="239"/>
  <c r="H13" i="239"/>
  <c r="H9" i="239"/>
  <c r="H7" i="239"/>
  <c r="H27" i="239"/>
  <c r="H23" i="239"/>
  <c r="H18" i="239"/>
  <c r="H10" i="239"/>
  <c r="H25" i="239"/>
  <c r="H16" i="239"/>
  <c r="H12" i="239"/>
  <c r="H8" i="239"/>
  <c r="H24" i="239"/>
  <c r="H15" i="239"/>
  <c r="H11" i="239"/>
  <c r="H14" i="239"/>
  <c r="K25" i="239"/>
  <c r="K15" i="239"/>
  <c r="K11" i="239"/>
  <c r="K7" i="239"/>
  <c r="K9" i="239"/>
  <c r="K26" i="239"/>
  <c r="K22" i="239"/>
  <c r="K16" i="239"/>
  <c r="K12" i="239"/>
  <c r="K8" i="239"/>
  <c r="K24" i="239"/>
  <c r="K18" i="239"/>
  <c r="K14" i="239"/>
  <c r="K10" i="239"/>
  <c r="K27" i="239"/>
  <c r="K23" i="239"/>
  <c r="K17" i="239"/>
  <c r="K13" i="239"/>
  <c r="L30" i="238"/>
  <c r="M14" i="238"/>
  <c r="M10" i="238"/>
  <c r="M18" i="238"/>
  <c r="M11" i="238"/>
  <c r="M16" i="238"/>
  <c r="H26" i="238"/>
  <c r="H22" i="238"/>
  <c r="H17" i="238"/>
  <c r="H13" i="238"/>
  <c r="H9" i="238"/>
  <c r="H25" i="238"/>
  <c r="H16" i="238"/>
  <c r="H12" i="238"/>
  <c r="H8" i="238"/>
  <c r="H24" i="238"/>
  <c r="H18" i="238"/>
  <c r="H15" i="238"/>
  <c r="H10" i="238"/>
  <c r="H11" i="238"/>
  <c r="H23" i="238"/>
  <c r="H7" i="238"/>
  <c r="H27" i="238"/>
  <c r="H14" i="238"/>
  <c r="M7" i="238"/>
  <c r="J19" i="238"/>
  <c r="M17" i="238"/>
  <c r="M9" i="238"/>
  <c r="M13" i="238"/>
  <c r="K25" i="238"/>
  <c r="K15" i="238"/>
  <c r="K11" i="238"/>
  <c r="K7" i="238"/>
  <c r="K24" i="238"/>
  <c r="K18" i="238"/>
  <c r="K14" i="238"/>
  <c r="K10" i="238"/>
  <c r="K27" i="238"/>
  <c r="K23" i="238"/>
  <c r="K17" i="238"/>
  <c r="K26" i="238"/>
  <c r="K22" i="238"/>
  <c r="K12" i="238"/>
  <c r="K9" i="238"/>
  <c r="K8" i="238"/>
  <c r="K16" i="238"/>
  <c r="K13" i="238"/>
  <c r="L9" i="237"/>
  <c r="E28" i="241" l="1"/>
  <c r="K28" i="248"/>
  <c r="K28" i="246"/>
  <c r="E19" i="241"/>
  <c r="K19" i="245"/>
  <c r="K19" i="252"/>
  <c r="K30" i="252" s="1"/>
  <c r="K28" i="242"/>
  <c r="K28" i="245"/>
  <c r="K30" i="245" s="1"/>
  <c r="N27" i="171"/>
  <c r="N28" i="252"/>
  <c r="N19" i="252"/>
  <c r="K28" i="244"/>
  <c r="E19" i="178"/>
  <c r="E30" i="178" s="1"/>
  <c r="E19" i="176"/>
  <c r="E19" i="173"/>
  <c r="E28" i="179"/>
  <c r="K28" i="251"/>
  <c r="M19" i="239"/>
  <c r="E28" i="178"/>
  <c r="N28" i="254"/>
  <c r="K19" i="243"/>
  <c r="N19" i="254"/>
  <c r="E28" i="182"/>
  <c r="E28" i="174"/>
  <c r="N23" i="171"/>
  <c r="N24" i="171"/>
  <c r="K19" i="244"/>
  <c r="K19" i="248"/>
  <c r="K30" i="248" s="1"/>
  <c r="K19" i="250"/>
  <c r="E19" i="174"/>
  <c r="E19" i="182"/>
  <c r="N9" i="171"/>
  <c r="M19" i="171"/>
  <c r="K28" i="250"/>
  <c r="E28" i="180"/>
  <c r="K19" i="251"/>
  <c r="K19" i="247"/>
  <c r="K28" i="254"/>
  <c r="E28" i="251"/>
  <c r="E19" i="251"/>
  <c r="K19" i="246"/>
  <c r="K30" i="246" s="1"/>
  <c r="K28" i="247"/>
  <c r="N9" i="239"/>
  <c r="N8" i="239"/>
  <c r="N23" i="239"/>
  <c r="E19" i="180"/>
  <c r="E19" i="179"/>
  <c r="E30" i="179" s="1"/>
  <c r="N11" i="171"/>
  <c r="N17" i="171"/>
  <c r="N10" i="171"/>
  <c r="N26" i="171"/>
  <c r="N12" i="171"/>
  <c r="N22" i="171"/>
  <c r="N14" i="171"/>
  <c r="N18" i="171"/>
  <c r="N7" i="171"/>
  <c r="N15" i="171"/>
  <c r="N16" i="171"/>
  <c r="N13" i="171"/>
  <c r="N25" i="171"/>
  <c r="K19" i="254"/>
  <c r="K28" i="249"/>
  <c r="E28" i="239"/>
  <c r="K28" i="241"/>
  <c r="K28" i="243"/>
  <c r="E28" i="238"/>
  <c r="K19" i="242"/>
  <c r="K19" i="249"/>
  <c r="K30" i="249" s="1"/>
  <c r="K19" i="241"/>
  <c r="E19" i="239"/>
  <c r="E28" i="183"/>
  <c r="E30" i="181"/>
  <c r="E30" i="177"/>
  <c r="E30" i="175"/>
  <c r="E19" i="238"/>
  <c r="H28" i="241"/>
  <c r="N15" i="239"/>
  <c r="N10" i="239"/>
  <c r="N27" i="239"/>
  <c r="N12" i="239"/>
  <c r="N14" i="239"/>
  <c r="N17" i="239"/>
  <c r="N11" i="239"/>
  <c r="N7" i="239"/>
  <c r="N13" i="239"/>
  <c r="N18" i="239"/>
  <c r="N24" i="239"/>
  <c r="N25" i="239"/>
  <c r="N26" i="239"/>
  <c r="N22" i="239"/>
  <c r="E19" i="183"/>
  <c r="H28" i="171"/>
  <c r="E28" i="244"/>
  <c r="E19" i="249"/>
  <c r="E28" i="245"/>
  <c r="E28" i="248"/>
  <c r="K19" i="239"/>
  <c r="E30" i="176"/>
  <c r="E30" i="173"/>
  <c r="E19" i="172"/>
  <c r="E28" i="172"/>
  <c r="K19" i="171"/>
  <c r="E19" i="171"/>
  <c r="H19" i="171"/>
  <c r="H30" i="171" s="1"/>
  <c r="K28" i="171"/>
  <c r="E28" i="171"/>
  <c r="H19" i="251"/>
  <c r="H28" i="251"/>
  <c r="H19" i="246"/>
  <c r="H28" i="246"/>
  <c r="E28" i="246"/>
  <c r="E19" i="246"/>
  <c r="E19" i="244"/>
  <c r="H19" i="244"/>
  <c r="H28" i="244"/>
  <c r="E28" i="242"/>
  <c r="H28" i="242"/>
  <c r="H19" i="242"/>
  <c r="E19" i="242"/>
  <c r="H19" i="249"/>
  <c r="H28" i="249"/>
  <c r="E28" i="249"/>
  <c r="H28" i="245"/>
  <c r="E19" i="245"/>
  <c r="H19" i="245"/>
  <c r="H19" i="241"/>
  <c r="H30" i="241" s="1"/>
  <c r="H19" i="248"/>
  <c r="E19" i="248"/>
  <c r="H28" i="248"/>
  <c r="H19" i="250"/>
  <c r="E28" i="250"/>
  <c r="E19" i="250"/>
  <c r="H28" i="250"/>
  <c r="E28" i="247"/>
  <c r="H28" i="247"/>
  <c r="H19" i="247"/>
  <c r="E19" i="247"/>
  <c r="H19" i="243"/>
  <c r="H28" i="243"/>
  <c r="E28" i="243"/>
  <c r="E19" i="243"/>
  <c r="K28" i="239"/>
  <c r="H19" i="239"/>
  <c r="H28" i="239"/>
  <c r="H19" i="238"/>
  <c r="K19" i="238"/>
  <c r="M19" i="238"/>
  <c r="K28" i="238"/>
  <c r="H28" i="238"/>
  <c r="N18" i="238"/>
  <c r="N10" i="238"/>
  <c r="N24" i="238"/>
  <c r="N17" i="238"/>
  <c r="N9" i="238"/>
  <c r="N13" i="238"/>
  <c r="N14" i="238"/>
  <c r="N26" i="238"/>
  <c r="N7" i="238"/>
  <c r="N15" i="238"/>
  <c r="N11" i="238"/>
  <c r="N22" i="238"/>
  <c r="N25" i="238"/>
  <c r="N8" i="238"/>
  <c r="N27" i="238"/>
  <c r="N16" i="238"/>
  <c r="N23" i="238"/>
  <c r="N12" i="238"/>
  <c r="L10" i="237"/>
  <c r="E30" i="241" l="1"/>
  <c r="N30" i="254"/>
  <c r="K30" i="244"/>
  <c r="N30" i="252"/>
  <c r="K30" i="251"/>
  <c r="K30" i="242"/>
  <c r="K30" i="243"/>
  <c r="E30" i="174"/>
  <c r="E30" i="249"/>
  <c r="E30" i="182"/>
  <c r="K30" i="250"/>
  <c r="K30" i="247"/>
  <c r="E30" i="183"/>
  <c r="E30" i="180"/>
  <c r="K30" i="254"/>
  <c r="K30" i="241"/>
  <c r="E30" i="251"/>
  <c r="E30" i="239"/>
  <c r="E30" i="246"/>
  <c r="N19" i="171"/>
  <c r="N28" i="171"/>
  <c r="H30" i="242"/>
  <c r="E30" i="238"/>
  <c r="E30" i="250"/>
  <c r="E30" i="244"/>
  <c r="E30" i="242"/>
  <c r="K30" i="239"/>
  <c r="H30" i="245"/>
  <c r="N19" i="239"/>
  <c r="N28" i="239"/>
  <c r="H30" i="251"/>
  <c r="E30" i="245"/>
  <c r="E30" i="248"/>
  <c r="H30" i="247"/>
  <c r="E30" i="247"/>
  <c r="H30" i="239"/>
  <c r="E30" i="172"/>
  <c r="E30" i="171"/>
  <c r="K30" i="171"/>
  <c r="H30" i="246"/>
  <c r="H30" i="244"/>
  <c r="H30" i="249"/>
  <c r="H30" i="248"/>
  <c r="H30" i="250"/>
  <c r="H30" i="243"/>
  <c r="E30" i="243"/>
  <c r="N19" i="238"/>
  <c r="K30" i="238"/>
  <c r="N28" i="238"/>
  <c r="H30" i="238"/>
  <c r="N30" i="171" l="1"/>
  <c r="N30" i="239"/>
  <c r="N30" i="238"/>
  <c r="L23" i="237" l="1"/>
  <c r="L24" i="237"/>
  <c r="L25" i="237"/>
  <c r="L26" i="237"/>
  <c r="L27" i="237"/>
  <c r="I28" i="240" l="1"/>
  <c r="I19" i="240"/>
  <c r="F28" i="240"/>
  <c r="F19" i="240"/>
  <c r="C28" i="240"/>
  <c r="C19" i="240"/>
  <c r="L28" i="237"/>
  <c r="I28" i="237"/>
  <c r="F28" i="237"/>
  <c r="F19" i="237"/>
  <c r="C28" i="237"/>
  <c r="C19" i="237"/>
  <c r="J18" i="240" l="1"/>
  <c r="J16" i="240"/>
  <c r="J14" i="240"/>
  <c r="J12" i="240"/>
  <c r="J10" i="240"/>
  <c r="J8" i="240"/>
  <c r="J17" i="240"/>
  <c r="J15" i="240"/>
  <c r="J13" i="240"/>
  <c r="J11" i="240"/>
  <c r="J9" i="240"/>
  <c r="J7" i="240"/>
  <c r="G17" i="240"/>
  <c r="G15" i="240"/>
  <c r="G13" i="240"/>
  <c r="G11" i="240"/>
  <c r="G9" i="240"/>
  <c r="G7" i="240"/>
  <c r="G18" i="240"/>
  <c r="G16" i="240"/>
  <c r="G14" i="240"/>
  <c r="G12" i="240"/>
  <c r="G10" i="240"/>
  <c r="G8" i="240"/>
  <c r="D18" i="240"/>
  <c r="D16" i="240"/>
  <c r="D14" i="240"/>
  <c r="D12" i="240"/>
  <c r="D10" i="240"/>
  <c r="D8" i="240"/>
  <c r="D17" i="240"/>
  <c r="D15" i="240"/>
  <c r="D13" i="240"/>
  <c r="D11" i="240"/>
  <c r="D9" i="240"/>
  <c r="D7" i="240"/>
  <c r="G7" i="237"/>
  <c r="G17" i="237"/>
  <c r="G15" i="237"/>
  <c r="G13" i="237"/>
  <c r="G11" i="237"/>
  <c r="G18" i="237"/>
  <c r="G16" i="237"/>
  <c r="G14" i="237"/>
  <c r="G12" i="237"/>
  <c r="G10" i="237"/>
  <c r="G8" i="237"/>
  <c r="G9" i="237"/>
  <c r="D17" i="237"/>
  <c r="D13" i="237"/>
  <c r="D9" i="237"/>
  <c r="D15" i="237"/>
  <c r="D18" i="237"/>
  <c r="D10" i="237"/>
  <c r="D16" i="237"/>
  <c r="D12" i="237"/>
  <c r="D8" i="237"/>
  <c r="D7" i="237"/>
  <c r="D11" i="237"/>
  <c r="D14" i="237"/>
  <c r="I30" i="240"/>
  <c r="C30" i="237"/>
  <c r="I30" i="237"/>
  <c r="F30" i="237"/>
  <c r="F30" i="240"/>
  <c r="C30" i="240"/>
  <c r="L11" i="237"/>
  <c r="L12" i="237"/>
  <c r="L13" i="237"/>
  <c r="L14" i="237"/>
  <c r="L15" i="237"/>
  <c r="L16" i="237"/>
  <c r="L17" i="237"/>
  <c r="L18" i="237"/>
  <c r="J19" i="240" l="1"/>
  <c r="K14" i="240"/>
  <c r="K24" i="240"/>
  <c r="K27" i="240"/>
  <c r="K23" i="240"/>
  <c r="K15" i="240"/>
  <c r="K13" i="240"/>
  <c r="K11" i="240"/>
  <c r="K9" i="240"/>
  <c r="K7" i="240"/>
  <c r="K17" i="240"/>
  <c r="K26" i="240"/>
  <c r="K22" i="240"/>
  <c r="K25" i="240"/>
  <c r="K18" i="240"/>
  <c r="K16" i="240"/>
  <c r="K12" i="240"/>
  <c r="K10" i="240"/>
  <c r="K8" i="240"/>
  <c r="G19" i="240"/>
  <c r="H26" i="240"/>
  <c r="H22" i="240"/>
  <c r="H25" i="240"/>
  <c r="H18" i="240"/>
  <c r="H16" i="240"/>
  <c r="H14" i="240"/>
  <c r="H12" i="240"/>
  <c r="H10" i="240"/>
  <c r="H8" i="240"/>
  <c r="H24" i="240"/>
  <c r="H27" i="240"/>
  <c r="H23" i="240"/>
  <c r="H17" i="240"/>
  <c r="H15" i="240"/>
  <c r="H13" i="240"/>
  <c r="H11" i="240"/>
  <c r="H9" i="240"/>
  <c r="H7" i="240"/>
  <c r="D19" i="240"/>
  <c r="E18" i="240"/>
  <c r="E24" i="240"/>
  <c r="E27" i="240"/>
  <c r="E23" i="240"/>
  <c r="E17" i="240"/>
  <c r="E15" i="240"/>
  <c r="E13" i="240"/>
  <c r="E11" i="240"/>
  <c r="E9" i="240"/>
  <c r="E7" i="240"/>
  <c r="E26" i="240"/>
  <c r="E22" i="240"/>
  <c r="E25" i="240"/>
  <c r="E16" i="240"/>
  <c r="E14" i="240"/>
  <c r="E12" i="240"/>
  <c r="E10" i="240"/>
  <c r="E8" i="240"/>
  <c r="K22" i="237"/>
  <c r="K17" i="237"/>
  <c r="K15" i="237"/>
  <c r="K13" i="237"/>
  <c r="K11" i="237"/>
  <c r="K9" i="237"/>
  <c r="K7" i="237"/>
  <c r="K18" i="237"/>
  <c r="K14" i="237"/>
  <c r="K10" i="237"/>
  <c r="K16" i="237"/>
  <c r="K12" i="237"/>
  <c r="K8" i="237"/>
  <c r="H27" i="237"/>
  <c r="H23" i="237"/>
  <c r="H26" i="237"/>
  <c r="H22" i="237"/>
  <c r="H18" i="237"/>
  <c r="H16" i="237"/>
  <c r="H14" i="237"/>
  <c r="H12" i="237"/>
  <c r="H10" i="237"/>
  <c r="H8" i="237"/>
  <c r="H25" i="237"/>
  <c r="H24" i="237"/>
  <c r="H7" i="237"/>
  <c r="H17" i="237"/>
  <c r="H15" i="237"/>
  <c r="H13" i="237"/>
  <c r="H11" i="237"/>
  <c r="H9" i="237"/>
  <c r="G19" i="237"/>
  <c r="E27" i="237"/>
  <c r="E23" i="237"/>
  <c r="E16" i="237"/>
  <c r="E12" i="237"/>
  <c r="E8" i="237"/>
  <c r="E14" i="237"/>
  <c r="E17" i="237"/>
  <c r="E26" i="237"/>
  <c r="E22" i="237"/>
  <c r="E15" i="237"/>
  <c r="E11" i="237"/>
  <c r="E7" i="237"/>
  <c r="E18" i="237"/>
  <c r="E10" i="237"/>
  <c r="E25" i="237"/>
  <c r="E24" i="237"/>
  <c r="E13" i="237"/>
  <c r="E9" i="237"/>
  <c r="D19" i="237"/>
  <c r="L19" i="237"/>
  <c r="K23" i="237"/>
  <c r="K27" i="237"/>
  <c r="K24" i="237"/>
  <c r="K26" i="237"/>
  <c r="K25" i="237"/>
  <c r="K28" i="240" l="1"/>
  <c r="K19" i="240"/>
  <c r="H19" i="240"/>
  <c r="H28" i="240"/>
  <c r="E28" i="240"/>
  <c r="E19" i="240"/>
  <c r="K19" i="237"/>
  <c r="H19" i="237"/>
  <c r="H28" i="237"/>
  <c r="E28" i="237"/>
  <c r="M8" i="237"/>
  <c r="M7" i="237"/>
  <c r="E19" i="237"/>
  <c r="L30" i="237"/>
  <c r="N16" i="237" s="1"/>
  <c r="M9" i="237"/>
  <c r="M10" i="237"/>
  <c r="M16" i="237"/>
  <c r="M14" i="237"/>
  <c r="M18" i="237"/>
  <c r="M11" i="237"/>
  <c r="K28" i="237"/>
  <c r="M17" i="237"/>
  <c r="M15" i="237"/>
  <c r="M12" i="237"/>
  <c r="M13" i="237"/>
  <c r="H30" i="237" l="1"/>
  <c r="H30" i="240"/>
  <c r="N23" i="237"/>
  <c r="N13" i="237"/>
  <c r="N12" i="237"/>
  <c r="N25" i="237"/>
  <c r="N24" i="237"/>
  <c r="N17" i="237"/>
  <c r="N15" i="237"/>
  <c r="N27" i="237"/>
  <c r="N18" i="237"/>
  <c r="N11" i="237"/>
  <c r="N26" i="237"/>
  <c r="N22" i="237"/>
  <c r="N8" i="237"/>
  <c r="N7" i="237"/>
  <c r="N14" i="237"/>
  <c r="N9" i="237"/>
  <c r="N10" i="237"/>
  <c r="E30" i="237"/>
  <c r="K30" i="240"/>
  <c r="K30" i="237"/>
  <c r="M19" i="237"/>
  <c r="E30" i="240"/>
  <c r="N28" i="237" l="1"/>
  <c r="N19" i="237"/>
  <c r="N30" i="237" l="1"/>
</calcChain>
</file>

<file path=xl/sharedStrings.xml><?xml version="1.0" encoding="utf-8"?>
<sst xmlns="http://schemas.openxmlformats.org/spreadsheetml/2006/main" count="2346" uniqueCount="235">
  <si>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</si>
  <si>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</si>
  <si>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</si>
  <si>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</si>
  <si>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</si>
  <si>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</si>
  <si>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</si>
  <si>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</si>
  <si>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</si>
  <si>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</si>
  <si>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</si>
  <si>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</si>
  <si>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</si>
  <si>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</si>
  <si>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</si>
  <si>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</si>
  <si>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</si>
  <si>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</si>
  <si>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</si>
  <si>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</si>
  <si>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</si>
  <si>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</si>
  <si>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</si>
  <si>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</si>
  <si>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</si>
  <si>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</si>
  <si>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</si>
  <si>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</si>
  <si>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</si>
  <si>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</si>
  <si>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</si>
  <si>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</si>
  <si>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</si>
  <si>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</si>
  <si>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</si>
  <si>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</si>
  <si>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</si>
  <si>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</si>
  <si>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</si>
  <si>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</si>
  <si>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</si>
  <si>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</si>
  <si>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</si>
  <si>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</si>
  <si>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</si>
  <si>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</si>
  <si>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</si>
  <si>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</si>
  <si>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</si>
  <si>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</si>
  <si>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</si>
  <si>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</si>
  <si>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</si>
  <si>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</si>
  <si>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</si>
  <si>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</si>
  <si>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</si>
  <si>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</si>
  <si>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</si>
  <si>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</si>
  <si>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</si>
  <si>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</si>
  <si>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</si>
  <si>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</si>
  <si>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</si>
  <si>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</si>
  <si>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</si>
  <si>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</si>
  <si>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</si>
  <si>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</si>
  <si>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</si>
  <si>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</si>
  <si>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</si>
  <si>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</si>
  <si>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</si>
  <si>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</si>
  <si>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</si>
  <si>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</si>
  <si>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</si>
  <si>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</si>
  <si>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Tempo di Parola: indica il tempo in cui il soggetto politico/istituzionale parla direttamente in voce
Rete RTL 102.5: 
Testata RTL 102.5: Non stop news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</si>
  <si>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</si>
  <si>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</si>
  <si>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</si>
  <si>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</si>
  <si>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</si>
  <si>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</si>
  <si>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</si>
  <si>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</si>
  <si>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</si>
  <si>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</si>
  <si>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</si>
  <si>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</si>
  <si>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</si>
  <si>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</si>
  <si>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Laura Castelli (Governo/Ministri/Sottosegretari)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</si>
  <si>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</si>
  <si>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</si>
  <si>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</si>
  <si>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Franco Landella (Forza Italia)</t>
  </si>
  <si>
    <t>Giuseppe Conte (Presidente del Consiglio)</t>
  </si>
  <si>
    <t>Matteo Salvini (Governo/Ministri/Sottosegretari)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</si>
  <si>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</si>
  <si>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</si>
  <si>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</si>
  <si>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Emma Bonino (+Europa - Centro Democratico)</t>
  </si>
  <si>
    <t>Virginia Raggi (MoVimento 5 Stelle)</t>
  </si>
  <si>
    <t>Danilo Toninelli (Governo/Ministri/Sottosegretari)</t>
  </si>
  <si>
    <t>Luigi Di Maio (MoVimento 5 Stelle)</t>
  </si>
  <si>
    <t>Danilo Toninelli (MoVimento 5 Stelle)</t>
  </si>
  <si>
    <t>Matteo Salvini (Lega)</t>
  </si>
  <si>
    <t>Giancarlo Giorgetti (Governo/Ministri/Sottosegretari)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</si>
  <si>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</si>
  <si>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</si>
  <si>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</si>
  <si>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</si>
  <si>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</si>
  <si>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</si>
  <si>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</si>
  <si>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</si>
  <si>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</si>
  <si>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</si>
  <si>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</si>
  <si>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</si>
  <si>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</si>
  <si>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</si>
  <si>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</si>
  <si>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Antonio Tajani (Forza Italia)</t>
  </si>
  <si>
    <t>Radio Italia: i 20 soggetti politici e istituzionali che parlano di più - Programmi extraGr di testata</t>
  </si>
  <si>
    <t>Francesco D'Uva (MoVimento 5 Stelle)</t>
  </si>
  <si>
    <t>Ettore Antonio Licheri (MoVimento 5 Stelle)</t>
  </si>
  <si>
    <t>Vito Crimi (Governo/Ministri/Sottosegretari)</t>
  </si>
  <si>
    <t>Anna Maria Bernini (Forza Italia)</t>
  </si>
  <si>
    <t>Joe Formaggio (Altro)</t>
  </si>
  <si>
    <t>Gianni Lemmetti (MoVimento 5 Stelle)</t>
  </si>
  <si>
    <t>Michele De Pascale (Partito Democratico)</t>
  </si>
  <si>
    <t>Vincenzo De Luca (Partito Democratico)</t>
  </si>
  <si>
    <t>Chiara Appendino (MoVimento 5 Stelle)</t>
  </si>
  <si>
    <t>Simone Baldelli (Forza 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</si>
  <si>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</si>
  <si>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</si>
  <si>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</si>
  <si>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</si>
  <si>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</si>
  <si>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</si>
  <si>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</si>
  <si>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</si>
  <si>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</si>
  <si>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</si>
  <si>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</si>
  <si>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</si>
  <si>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</si>
  <si>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</si>
  <si>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</si>
  <si>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</si>
  <si>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</si>
  <si>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</si>
  <si>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Tab. B1 - Tempo di parola dei soggetti politici ed istituzionali nei programmi extr-gr di testata. Radio Uno, Radio Due, Radio Tre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</si>
  <si>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</si>
  <si>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</si>
  <si>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</si>
  <si>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</si>
  <si>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</si>
  <si>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rete e di testata. Rete m2o -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</si>
  <si>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</si>
  <si>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</si>
  <si>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</si>
  <si>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</si>
  <si>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</si>
  <si>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</si>
  <si>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Testata Radio 24 Il sole 24 ore</t>
  </si>
  <si>
    <t>Periodo dal 22.04.2019 al 28.04.2019</t>
  </si>
  <si>
    <t>Sergio Mattarella (Presidente della Repubblica)</t>
  </si>
  <si>
    <t>Stefano Patuanelli (MoVimento 5 Stelle)</t>
  </si>
  <si>
    <t>Nicola Zingaretti (Partito Democratico)</t>
  </si>
  <si>
    <t>Andrea Orlando (Partito Democratico)</t>
  </si>
  <si>
    <t>Manlio Di Stefano (MoVimento 5 Stelle)</t>
  </si>
  <si>
    <t>Massimiliano Romeo (Lega)</t>
  </si>
  <si>
    <t>Claudio Borghi (Lega)</t>
  </si>
  <si>
    <t>Francesco Giro (Forza Italia)</t>
  </si>
  <si>
    <t>Alvise Maniero (MoVimento 5 Stelle)</t>
  </si>
  <si>
    <t>Sestino Giacomoni (Forza Italia)</t>
  </si>
  <si>
    <t>Riccardo Molinari (Lega)</t>
  </si>
  <si>
    <t>Enrico Borghi (Partito Democratico)</t>
  </si>
  <si>
    <t>Roberto Speranza (Liberi e Uguali)</t>
  </si>
  <si>
    <t>Walter Verini (Partito Democratico)</t>
  </si>
  <si>
    <t>Gianfranco Rufa (Lega)</t>
  </si>
  <si>
    <t>Enzo Maraio (Civica popolare-AP-Psi-Area Civica)</t>
  </si>
  <si>
    <t>Roberto Fico (Presidente della Camera)</t>
  </si>
  <si>
    <t>Nicola Fratoianni (Altro)</t>
  </si>
  <si>
    <t>Lucio Malan (Forza Italia)</t>
  </si>
  <si>
    <t>Maurizio Gasparri (Forza Italia)</t>
  </si>
  <si>
    <t>Francesco Boccia (Partito Democratico)</t>
  </si>
  <si>
    <t>Gian Marco Centinaio (Lega)</t>
  </si>
  <si>
    <t>Marco Bussetti (Governo/Ministri/Sottosegretari)</t>
  </si>
  <si>
    <t>Emanuele Fiano (Partito Democratico)</t>
  </si>
  <si>
    <t>Marco Bucci (Altro)</t>
  </si>
  <si>
    <t>Lello Ciampolillo (MoVimento 5 Stelle)</t>
  </si>
  <si>
    <t>Marzio Favero (Lega)</t>
  </si>
  <si>
    <t>Carlo Calenda (Partito Democratico)</t>
  </si>
  <si>
    <t>Giuseppe Lo Verde (Altro)</t>
  </si>
  <si>
    <t>Giuliano Pisapia (Partito Democratico)</t>
  </si>
  <si>
    <t>Francesco Silvestri. (MoVimento 5 Stelle)</t>
  </si>
  <si>
    <t>Enzo Moavero Milanesi (Governo/Ministri/Sottosegretari)</t>
  </si>
  <si>
    <t>Gianluca Vacca (Governo/Ministri/Sottosegretari)</t>
  </si>
  <si>
    <t>Benedetto Della Vedova (+Europa - Centro Democratico)</t>
  </si>
  <si>
    <t>Francesco Alberoni (Fratelli d'Italia)</t>
  </si>
  <si>
    <t>Massimiliano Capitanio (Lega)</t>
  </si>
  <si>
    <t>Angelo Bonelli (Altro)</t>
  </si>
  <si>
    <t>Umberto Di Primio (Forza Italia)</t>
  </si>
  <si>
    <t>Emma Petitti (Partito Democratico)</t>
  </si>
  <si>
    <t>Anna Ciriani (Altro)</t>
  </si>
  <si>
    <t>Vincenzo Sofo (Lega)</t>
  </si>
  <si>
    <t>Luca Coletto (Governo/Ministri/Sottosegretari)</t>
  </si>
  <si>
    <t>Guido Castelli (Forza Italia)</t>
  </si>
  <si>
    <t>Costantino Bertona (Altro)</t>
  </si>
  <si>
    <t>Michele Emiliano (Partito Democratico)</t>
  </si>
  <si>
    <t>Gianluigi Paragone (MoVimento 5 Stelle)</t>
  </si>
  <si>
    <t>Luca Carabetta (MoVimento 5 Stelle)</t>
  </si>
  <si>
    <t>Gian Marco Centinaio (Governo/Ministri/Sottosegretari)</t>
  </si>
  <si>
    <t>Salvatore Giuliano (Governo/Ministri/Sottosegretari)</t>
  </si>
  <si>
    <t>Laura Cristina Paola Ferrari (Forza Italia)</t>
  </si>
  <si>
    <t>Salvatore Domenico Antonio Pogliese (Forza Italia)</t>
  </si>
  <si>
    <t>Stefania Saccardi (Partito Democratico)</t>
  </si>
  <si>
    <t>Maria Teresa Branduzzi (Altro)</t>
  </si>
  <si>
    <t>Nicola Alemanno (Forza Italia)</t>
  </si>
  <si>
    <t>Giovanni Boccuzzi (MoVimento 5 Stelle)</t>
  </si>
  <si>
    <t>Vincenzo Resasco (Altro)</t>
  </si>
  <si>
    <t>Giancarlo Giorgetti (Lega)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</si>
  <si>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Il mattino di Radio1; Inviato speciale; Italia sotto inchiesta; Radio anch'io; Radio1 in viva voce; Speciale GR 1; Top car; Tra poco in edicola; Tutti in classe; Un giorno da pecora; Zapping Radio1
Radio Due: 
Radio Tre: </t>
    </r>
  </si>
  <si>
    <t>Tempo di Parola: indica il tempo in cui il soggetto politico/istituzionale parla direttamente in voce
Rete Radio 24: 
Testata Radio 24: 24 Mattino - Morgana e Merlino; Effetto giorno; Effetto notte; Focus economia; La versione di Oscar; La zanzara; Si può fare; Uno, nessuno, 100Milan</t>
  </si>
  <si>
    <t xml:space="preserve">Tempo di Parola: indica il tempo in cui il soggetto politico/istituzionale parla direttamente in voce
Rete Radio 101: 
Testata Pagina 101: </t>
  </si>
  <si>
    <t xml:space="preserve">Tempo di Parola: indica il tempo in cui il soggetto politico/istituzionale parla direttamente in voce
Rete Radio Monte Carlo: 
Testata Radio Monte Carlo: </t>
  </si>
  <si>
    <t>Tempo di Parola: indica il tempo in cui il soggetto politico/istituzionale parla direttamente in voce
Rete Radio Capital: 
Testata Radio Capital: Cactus - basta poca acqua; Capital start up; Circo Massimo; Tg zero</t>
  </si>
  <si>
    <t>Periodo dal 228.04.2019 al 28.04.2019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</si>
</sst>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medium">
        <color rgb="FF0070C0"/>
      </bottom>
      <diagonal/>
    </border>
    <border>
      <left/>
      <right/>
      <top style="double">
        <color rgb="FF0070C0"/>
      </top>
      <bottom style="medium">
        <color rgb="FF0070C0"/>
      </bottom>
      <diagonal/>
    </border>
    <border>
      <left/>
      <right style="medium">
        <color rgb="FF0070C0"/>
      </right>
      <top style="double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</borders>
  <cellStyleXfs count="161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0" fontId="35" fillId="0" borderId="0"/>
    <xf numFmtId="9" fontId="36" fillId="0" borderId="0" applyFont="0" applyFill="0" applyBorder="0" applyAlignment="0" applyProtection="0"/>
  </cellStyleXfs>
  <cellXfs count="185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6" fillId="0" borderId="4" xfId="97" applyFont="1" applyFill="1" applyBorder="1"/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0" fillId="0" borderId="4" xfId="0" applyBorder="1"/>
    <xf numFmtId="46" fontId="11" fillId="0" borderId="5" xfId="145" applyNumberFormat="1" applyFill="1" applyBorder="1" applyAlignment="1">
      <alignment horizontal="center"/>
    </xf>
    <xf numFmtId="10" fontId="24" fillId="0" borderId="5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10" fontId="24" fillId="0" borderId="6" xfId="99" applyNumberFormat="1" applyFont="1" applyBorder="1" applyAlignment="1">
      <alignment horizontal="center"/>
    </xf>
    <xf numFmtId="46" fontId="11" fillId="2" borderId="5" xfId="145" applyNumberFormat="1" applyFill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5" xfId="97" applyNumberFormat="1" applyFont="1" applyBorder="1" applyAlignment="1">
      <alignment horizontal="center"/>
    </xf>
    <xf numFmtId="0" fontId="0" fillId="0" borderId="10" xfId="0" applyBorder="1"/>
    <xf numFmtId="46" fontId="11" fillId="0" borderId="11" xfId="145" applyNumberFormat="1" applyFill="1" applyBorder="1" applyAlignment="1">
      <alignment horizontal="center"/>
    </xf>
    <xf numFmtId="10" fontId="24" fillId="0" borderId="11" xfId="99" applyNumberFormat="1" applyFont="1" applyBorder="1" applyAlignment="1">
      <alignment horizontal="center"/>
    </xf>
    <xf numFmtId="46" fontId="24" fillId="0" borderId="11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4" fillId="0" borderId="10" xfId="97" applyFont="1" applyFill="1" applyBorder="1" applyAlignment="1">
      <alignment horizontal="left"/>
    </xf>
    <xf numFmtId="10" fontId="24" fillId="0" borderId="11" xfId="97" applyNumberFormat="1" applyFont="1" applyBorder="1" applyAlignment="1">
      <alignment horizontal="center"/>
    </xf>
    <xf numFmtId="0" fontId="21" fillId="0" borderId="13" xfId="97" applyFill="1" applyBorder="1" applyAlignment="1"/>
    <xf numFmtId="0" fontId="21" fillId="0" borderId="14" xfId="97" applyFill="1" applyBorder="1" applyAlignment="1"/>
    <xf numFmtId="0" fontId="21" fillId="0" borderId="15" xfId="97" applyFill="1" applyBorder="1" applyAlignment="1"/>
    <xf numFmtId="0" fontId="24" fillId="0" borderId="16" xfId="97" applyFont="1" applyFill="1" applyBorder="1" applyAlignment="1"/>
    <xf numFmtId="0" fontId="24" fillId="0" borderId="0" xfId="97" applyFont="1" applyFill="1" applyBorder="1" applyAlignment="1"/>
    <xf numFmtId="0" fontId="24" fillId="0" borderId="17" xfId="97" applyFont="1" applyFill="1" applyBorder="1" applyAlignment="1"/>
    <xf numFmtId="0" fontId="25" fillId="0" borderId="21" xfId="97" applyFont="1" applyFill="1" applyBorder="1" applyAlignment="1">
      <alignment horizontal="left"/>
    </xf>
    <xf numFmtId="46" fontId="25" fillId="0" borderId="22" xfId="97" applyNumberFormat="1" applyFont="1" applyFill="1" applyBorder="1" applyAlignment="1">
      <alignment horizontal="center"/>
    </xf>
    <xf numFmtId="10" fontId="25" fillId="0" borderId="22" xfId="97" applyNumberFormat="1" applyFont="1" applyFill="1" applyBorder="1" applyAlignment="1">
      <alignment horizontal="center"/>
    </xf>
    <xf numFmtId="10" fontId="25" fillId="0" borderId="23" xfId="97" applyNumberFormat="1" applyFont="1" applyFill="1" applyBorder="1" applyAlignment="1">
      <alignment horizontal="center"/>
    </xf>
    <xf numFmtId="46" fontId="25" fillId="0" borderId="22" xfId="97" applyNumberFormat="1" applyFont="1" applyBorder="1" applyAlignment="1">
      <alignment horizontal="center"/>
    </xf>
    <xf numFmtId="10" fontId="25" fillId="0" borderId="22" xfId="99" applyNumberFormat="1" applyFont="1" applyBorder="1" applyAlignment="1">
      <alignment horizontal="center"/>
    </xf>
    <xf numFmtId="164" fontId="25" fillId="0" borderId="22" xfId="99" applyNumberFormat="1" applyFont="1" applyBorder="1" applyAlignment="1">
      <alignment horizontal="center"/>
    </xf>
    <xf numFmtId="10" fontId="25" fillId="0" borderId="23" xfId="99" applyNumberFormat="1" applyFont="1" applyBorder="1" applyAlignment="1">
      <alignment horizontal="center"/>
    </xf>
    <xf numFmtId="0" fontId="34" fillId="3" borderId="13" xfId="97" applyFont="1" applyFill="1" applyBorder="1"/>
    <xf numFmtId="0" fontId="26" fillId="0" borderId="30" xfId="97" applyFont="1" applyFill="1" applyBorder="1"/>
    <xf numFmtId="0" fontId="20" fillId="0" borderId="31" xfId="97" applyFont="1" applyFill="1" applyBorder="1" applyAlignment="1">
      <alignment horizontal="center"/>
    </xf>
    <xf numFmtId="0" fontId="20" fillId="0" borderId="32" xfId="97" applyFont="1" applyFill="1" applyBorder="1" applyAlignment="1">
      <alignment horizontal="center"/>
    </xf>
    <xf numFmtId="0" fontId="0" fillId="0" borderId="30" xfId="0" applyBorder="1"/>
    <xf numFmtId="46" fontId="11" fillId="0" borderId="31" xfId="145" applyNumberFormat="1" applyFill="1" applyBorder="1" applyAlignment="1">
      <alignment horizontal="center"/>
    </xf>
    <xf numFmtId="10" fontId="24" fillId="0" borderId="31" xfId="99" applyNumberFormat="1" applyFont="1" applyBorder="1" applyAlignment="1">
      <alignment horizontal="center"/>
    </xf>
    <xf numFmtId="46" fontId="24" fillId="0" borderId="31" xfId="97" applyNumberFormat="1" applyFont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11" fillId="2" borderId="31" xfId="145" applyNumberFormat="1" applyFill="1" applyBorder="1" applyAlignment="1">
      <alignment horizontal="center"/>
    </xf>
    <xf numFmtId="0" fontId="20" fillId="0" borderId="31" xfId="97" applyFont="1" applyBorder="1" applyAlignment="1">
      <alignment horizontal="center"/>
    </xf>
    <xf numFmtId="0" fontId="20" fillId="0" borderId="32" xfId="97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10" fontId="24" fillId="0" borderId="31" xfId="97" applyNumberFormat="1" applyFont="1" applyBorder="1" applyAlignment="1">
      <alignment horizontal="center"/>
    </xf>
    <xf numFmtId="0" fontId="34" fillId="4" borderId="30" xfId="97" applyFont="1" applyFill="1" applyBorder="1"/>
    <xf numFmtId="0" fontId="0" fillId="0" borderId="33" xfId="0" applyBorder="1"/>
    <xf numFmtId="46" fontId="11" fillId="0" borderId="34" xfId="145" applyNumberFormat="1" applyFill="1" applyBorder="1" applyAlignment="1">
      <alignment horizontal="center"/>
    </xf>
    <xf numFmtId="10" fontId="24" fillId="0" borderId="34" xfId="99" applyNumberFormat="1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10" fontId="24" fillId="0" borderId="34" xfId="97" applyNumberFormat="1" applyFont="1" applyBorder="1" applyAlignment="1">
      <alignment horizontal="center"/>
    </xf>
    <xf numFmtId="0" fontId="21" fillId="0" borderId="35" xfId="97" applyFill="1" applyBorder="1" applyAlignment="1"/>
    <xf numFmtId="0" fontId="21" fillId="0" borderId="36" xfId="97" applyFill="1" applyBorder="1" applyAlignment="1"/>
    <xf numFmtId="0" fontId="24" fillId="0" borderId="37" xfId="97" applyFont="1" applyFill="1" applyBorder="1" applyAlignment="1"/>
    <xf numFmtId="0" fontId="25" fillId="0" borderId="40" xfId="97" applyFont="1" applyFill="1" applyBorder="1" applyAlignment="1">
      <alignment horizontal="left"/>
    </xf>
    <xf numFmtId="46" fontId="25" fillId="0" borderId="41" xfId="97" applyNumberFormat="1" applyFont="1" applyFill="1" applyBorder="1" applyAlignment="1">
      <alignment horizontal="center"/>
    </xf>
    <xf numFmtId="10" fontId="25" fillId="0" borderId="41" xfId="97" applyNumberFormat="1" applyFont="1" applyFill="1" applyBorder="1" applyAlignment="1">
      <alignment horizontal="center"/>
    </xf>
    <xf numFmtId="10" fontId="25" fillId="0" borderId="42" xfId="97" applyNumberFormat="1" applyFont="1" applyFill="1" applyBorder="1" applyAlignment="1">
      <alignment horizontal="center"/>
    </xf>
    <xf numFmtId="46" fontId="25" fillId="0" borderId="41" xfId="97" applyNumberFormat="1" applyFont="1" applyBorder="1" applyAlignment="1">
      <alignment horizontal="center"/>
    </xf>
    <xf numFmtId="10" fontId="25" fillId="0" borderId="41" xfId="99" applyNumberFormat="1" applyFont="1" applyBorder="1" applyAlignment="1">
      <alignment horizontal="center"/>
    </xf>
    <xf numFmtId="10" fontId="25" fillId="0" borderId="42" xfId="99" applyNumberFormat="1" applyFont="1" applyBorder="1" applyAlignment="1">
      <alignment horizontal="center"/>
    </xf>
    <xf numFmtId="10" fontId="24" fillId="0" borderId="43" xfId="99" applyNumberFormat="1" applyFont="1" applyBorder="1" applyAlignment="1">
      <alignment horizontal="center"/>
    </xf>
    <xf numFmtId="0" fontId="21" fillId="0" borderId="44" xfId="97" applyFill="1" applyBorder="1" applyAlignment="1"/>
    <xf numFmtId="0" fontId="24" fillId="0" borderId="45" xfId="97" applyFont="1" applyFill="1" applyBorder="1" applyAlignment="1"/>
    <xf numFmtId="46" fontId="24" fillId="0" borderId="34" xfId="97" applyNumberFormat="1" applyFont="1" applyBorder="1" applyAlignment="1">
      <alignment horizontal="center"/>
    </xf>
    <xf numFmtId="164" fontId="25" fillId="0" borderId="41" xfId="99" applyNumberFormat="1" applyFont="1" applyBorder="1" applyAlignment="1">
      <alignment horizontal="center"/>
    </xf>
    <xf numFmtId="0" fontId="35" fillId="0" borderId="0" xfId="159"/>
    <xf numFmtId="10" fontId="35" fillId="0" borderId="0" xfId="159" applyNumberFormat="1"/>
    <xf numFmtId="0" fontId="0" fillId="0" borderId="4" xfId="0" applyBorder="1" applyAlignment="1"/>
    <xf numFmtId="0" fontId="0" fillId="0" borderId="5" xfId="0" applyBorder="1" applyAlignment="1"/>
    <xf numFmtId="0" fontId="20" fillId="0" borderId="51" xfId="97" applyFont="1" applyFill="1" applyBorder="1" applyAlignment="1">
      <alignment horizontal="center"/>
    </xf>
    <xf numFmtId="0" fontId="0" fillId="0" borderId="51" xfId="0" applyBorder="1" applyAlignment="1"/>
    <xf numFmtId="0" fontId="21" fillId="0" borderId="0" xfId="97" applyAlignment="1">
      <alignment vertical="center"/>
    </xf>
    <xf numFmtId="0" fontId="38" fillId="0" borderId="0" xfId="97" applyFont="1" applyAlignment="1">
      <alignment vertical="center"/>
    </xf>
    <xf numFmtId="0" fontId="39" fillId="0" borderId="4" xfId="97" applyFont="1" applyFill="1" applyBorder="1" applyAlignment="1">
      <alignment vertical="center"/>
    </xf>
    <xf numFmtId="0" fontId="40" fillId="0" borderId="5" xfId="97" applyFont="1" applyFill="1" applyBorder="1" applyAlignment="1">
      <alignment horizontal="center" vertical="center"/>
    </xf>
    <xf numFmtId="0" fontId="40" fillId="0" borderId="51" xfId="97" applyFont="1" applyFill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164" fontId="38" fillId="0" borderId="5" xfId="0" applyNumberFormat="1" applyFont="1" applyBorder="1" applyAlignment="1">
      <alignment horizontal="center" vertical="center"/>
    </xf>
    <xf numFmtId="10" fontId="38" fillId="0" borderId="6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164" fontId="38" fillId="0" borderId="8" xfId="0" applyNumberFormat="1" applyFont="1" applyBorder="1" applyAlignment="1">
      <alignment horizontal="center" vertical="center"/>
    </xf>
    <xf numFmtId="10" fontId="38" fillId="0" borderId="9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vertical="center"/>
    </xf>
    <xf numFmtId="164" fontId="40" fillId="0" borderId="5" xfId="0" applyNumberFormat="1" applyFont="1" applyBorder="1" applyAlignment="1">
      <alignment horizontal="center" vertical="center"/>
    </xf>
    <xf numFmtId="10" fontId="40" fillId="0" borderId="6" xfId="0" applyNumberFormat="1" applyFont="1" applyBorder="1" applyAlignment="1">
      <alignment horizontal="center" vertical="center"/>
    </xf>
    <xf numFmtId="0" fontId="0" fillId="0" borderId="52" xfId="0" applyBorder="1"/>
    <xf numFmtId="164" fontId="0" fillId="0" borderId="53" xfId="0" applyNumberFormat="1" applyBorder="1" applyAlignment="1">
      <alignment horizontal="center"/>
    </xf>
    <xf numFmtId="10" fontId="0" fillId="0" borderId="54" xfId="160" applyNumberFormat="1" applyFont="1" applyBorder="1" applyAlignment="1">
      <alignment horizontal="center"/>
    </xf>
    <xf numFmtId="0" fontId="26" fillId="0" borderId="30" xfId="97" applyFont="1" applyFill="1" applyBorder="1" applyAlignment="1">
      <alignment vertical="center"/>
    </xf>
    <xf numFmtId="0" fontId="20" fillId="0" borderId="31" xfId="97" applyFont="1" applyFill="1" applyBorder="1" applyAlignment="1">
      <alignment horizontal="center" vertical="center"/>
    </xf>
    <xf numFmtId="0" fontId="20" fillId="0" borderId="32" xfId="97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39" fillId="0" borderId="30" xfId="97" applyFont="1" applyFill="1" applyBorder="1" applyAlignment="1">
      <alignment vertical="center"/>
    </xf>
    <xf numFmtId="0" fontId="40" fillId="0" borderId="31" xfId="97" applyFont="1" applyFill="1" applyBorder="1" applyAlignment="1">
      <alignment horizontal="center" vertical="center"/>
    </xf>
    <xf numFmtId="0" fontId="40" fillId="0" borderId="32" xfId="97" applyFont="1" applyFill="1" applyBorder="1" applyAlignment="1">
      <alignment horizontal="center" vertical="center"/>
    </xf>
    <xf numFmtId="0" fontId="38" fillId="0" borderId="30" xfId="0" applyFont="1" applyBorder="1" applyAlignment="1">
      <alignment vertical="center"/>
    </xf>
    <xf numFmtId="164" fontId="38" fillId="0" borderId="31" xfId="0" applyNumberFormat="1" applyFont="1" applyBorder="1" applyAlignment="1">
      <alignment horizontal="center" vertical="center"/>
    </xf>
    <xf numFmtId="10" fontId="38" fillId="0" borderId="32" xfId="160" applyNumberFormat="1" applyFont="1" applyBorder="1" applyAlignment="1">
      <alignment horizontal="center" vertical="center"/>
    </xf>
    <xf numFmtId="0" fontId="38" fillId="0" borderId="52" xfId="0" applyFont="1" applyBorder="1" applyAlignment="1">
      <alignment vertical="center"/>
    </xf>
    <xf numFmtId="164" fontId="38" fillId="0" borderId="53" xfId="0" applyNumberFormat="1" applyFont="1" applyBorder="1" applyAlignment="1">
      <alignment horizontal="center" vertical="center"/>
    </xf>
    <xf numFmtId="10" fontId="38" fillId="0" borderId="54" xfId="160" applyNumberFormat="1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38" fillId="0" borderId="53" xfId="0" applyFont="1" applyBorder="1" applyAlignment="1">
      <alignment vertical="center"/>
    </xf>
    <xf numFmtId="0" fontId="38" fillId="0" borderId="54" xfId="0" applyFont="1" applyBorder="1" applyAlignment="1">
      <alignment vertical="center"/>
    </xf>
    <xf numFmtId="10" fontId="38" fillId="0" borderId="6" xfId="160" applyNumberFormat="1" applyFont="1" applyBorder="1" applyAlignment="1">
      <alignment horizontal="center" vertical="center"/>
    </xf>
    <xf numFmtId="10" fontId="38" fillId="0" borderId="9" xfId="160" applyNumberFormat="1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38" fillId="0" borderId="51" xfId="0" applyFont="1" applyBorder="1" applyAlignment="1">
      <alignment vertical="center"/>
    </xf>
    <xf numFmtId="0" fontId="39" fillId="0" borderId="4" xfId="97" applyFont="1" applyFill="1" applyBorder="1"/>
    <xf numFmtId="0" fontId="40" fillId="0" borderId="5" xfId="97" applyFont="1" applyFill="1" applyBorder="1" applyAlignment="1">
      <alignment horizontal="center"/>
    </xf>
    <xf numFmtId="0" fontId="40" fillId="0" borderId="51" xfId="97" applyFont="1" applyFill="1" applyBorder="1" applyAlignment="1">
      <alignment horizontal="center"/>
    </xf>
    <xf numFmtId="0" fontId="38" fillId="0" borderId="7" xfId="97" applyFont="1" applyBorder="1" applyAlignment="1">
      <alignment vertical="center"/>
    </xf>
    <xf numFmtId="164" fontId="38" fillId="0" borderId="8" xfId="97" applyNumberFormat="1" applyFont="1" applyBorder="1" applyAlignment="1">
      <alignment horizontal="center" vertical="center"/>
    </xf>
    <xf numFmtId="0" fontId="39" fillId="0" borderId="58" xfId="97" applyFont="1" applyFill="1" applyBorder="1" applyAlignment="1">
      <alignment vertical="center"/>
    </xf>
    <xf numFmtId="0" fontId="40" fillId="0" borderId="59" xfId="97" applyFont="1" applyFill="1" applyBorder="1" applyAlignment="1">
      <alignment horizontal="center" vertical="center"/>
    </xf>
    <xf numFmtId="0" fontId="40" fillId="0" borderId="60" xfId="97" applyFont="1" applyFill="1" applyBorder="1" applyAlignment="1">
      <alignment horizontal="center" vertical="center"/>
    </xf>
    <xf numFmtId="0" fontId="38" fillId="0" borderId="58" xfId="0" applyFont="1" applyBorder="1" applyAlignment="1">
      <alignment vertical="center"/>
    </xf>
    <xf numFmtId="164" fontId="38" fillId="0" borderId="59" xfId="0" applyNumberFormat="1" applyFont="1" applyBorder="1" applyAlignment="1">
      <alignment horizontal="center" vertical="center"/>
    </xf>
    <xf numFmtId="10" fontId="38" fillId="0" borderId="60" xfId="160" applyNumberFormat="1" applyFont="1" applyBorder="1" applyAlignment="1">
      <alignment horizontal="center" vertical="center"/>
    </xf>
    <xf numFmtId="10" fontId="38" fillId="0" borderId="63" xfId="160" applyNumberFormat="1" applyFont="1" applyBorder="1" applyAlignment="1">
      <alignment horizontal="center" vertical="center"/>
    </xf>
    <xf numFmtId="0" fontId="38" fillId="0" borderId="61" xfId="0" applyFont="1" applyBorder="1" applyAlignment="1">
      <alignment vertical="center"/>
    </xf>
    <xf numFmtId="164" fontId="38" fillId="0" borderId="62" xfId="0" applyNumberFormat="1" applyFont="1" applyBorder="1" applyAlignment="1">
      <alignment horizontal="center" vertical="center"/>
    </xf>
    <xf numFmtId="0" fontId="21" fillId="0" borderId="18" xfId="97" applyFont="1" applyFill="1" applyBorder="1" applyAlignment="1">
      <alignment horizontal="left" vertical="top" wrapText="1"/>
    </xf>
    <xf numFmtId="0" fontId="21" fillId="0" borderId="19" xfId="97" applyFont="1" applyFill="1" applyBorder="1" applyAlignment="1">
      <alignment horizontal="left" vertical="top" wrapText="1"/>
    </xf>
    <xf numFmtId="0" fontId="21" fillId="0" borderId="20" xfId="97" applyFont="1" applyFill="1" applyBorder="1" applyAlignment="1">
      <alignment horizontal="left" vertical="top" wrapText="1"/>
    </xf>
    <xf numFmtId="0" fontId="33" fillId="3" borderId="1" xfId="97" applyFont="1" applyFill="1" applyBorder="1" applyAlignment="1">
      <alignment horizontal="center"/>
    </xf>
    <xf numFmtId="0" fontId="33" fillId="3" borderId="2" xfId="97" applyFont="1" applyFill="1" applyBorder="1" applyAlignment="1">
      <alignment horizontal="center"/>
    </xf>
    <xf numFmtId="0" fontId="33" fillId="3" borderId="3" xfId="97" applyFont="1" applyFill="1" applyBorder="1" applyAlignment="1">
      <alignment horizontal="center"/>
    </xf>
    <xf numFmtId="0" fontId="33" fillId="3" borderId="7" xfId="97" applyFont="1" applyFill="1" applyBorder="1" applyAlignment="1">
      <alignment horizontal="center"/>
    </xf>
    <xf numFmtId="0" fontId="33" fillId="3" borderId="8" xfId="97" applyFont="1" applyFill="1" applyBorder="1" applyAlignment="1">
      <alignment horizontal="center"/>
    </xf>
    <xf numFmtId="0" fontId="33" fillId="3" borderId="9" xfId="97" applyFont="1" applyFill="1" applyBorder="1" applyAlignment="1">
      <alignment horizontal="center"/>
    </xf>
    <xf numFmtId="0" fontId="33" fillId="3" borderId="14" xfId="97" applyFont="1" applyFill="1" applyBorder="1" applyAlignment="1">
      <alignment horizontal="center"/>
    </xf>
    <xf numFmtId="0" fontId="33" fillId="3" borderId="15" xfId="97" applyFont="1" applyFill="1" applyBorder="1" applyAlignment="1">
      <alignment horizontal="center"/>
    </xf>
    <xf numFmtId="0" fontId="21" fillId="0" borderId="24" xfId="97" applyFont="1" applyFill="1" applyBorder="1" applyAlignment="1">
      <alignment horizontal="left" vertical="top" wrapText="1"/>
    </xf>
    <xf numFmtId="0" fontId="21" fillId="0" borderId="25" xfId="97" applyFont="1" applyFill="1" applyBorder="1" applyAlignment="1">
      <alignment horizontal="left" vertical="top" wrapText="1"/>
    </xf>
    <xf numFmtId="0" fontId="21" fillId="0" borderId="26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39" xfId="97" applyFont="1" applyFill="1" applyBorder="1" applyAlignment="1">
      <alignment horizontal="left" vertical="top" wrapText="1"/>
    </xf>
    <xf numFmtId="0" fontId="21" fillId="0" borderId="46" xfId="97" applyFont="1" applyFill="1" applyBorder="1" applyAlignment="1">
      <alignment horizontal="left" vertical="top" wrapText="1"/>
    </xf>
    <xf numFmtId="0" fontId="33" fillId="4" borderId="27" xfId="97" applyFont="1" applyFill="1" applyBorder="1" applyAlignment="1">
      <alignment horizontal="center"/>
    </xf>
    <xf numFmtId="0" fontId="33" fillId="4" borderId="28" xfId="97" applyFont="1" applyFill="1" applyBorder="1" applyAlignment="1">
      <alignment horizontal="center"/>
    </xf>
    <xf numFmtId="0" fontId="33" fillId="4" borderId="29" xfId="97" applyFont="1" applyFill="1" applyBorder="1" applyAlignment="1">
      <alignment horizontal="center"/>
    </xf>
    <xf numFmtId="0" fontId="33" fillId="4" borderId="30" xfId="97" applyFont="1" applyFill="1" applyBorder="1" applyAlignment="1">
      <alignment horizontal="center"/>
    </xf>
    <xf numFmtId="0" fontId="33" fillId="4" borderId="31" xfId="97" applyFont="1" applyFill="1" applyBorder="1" applyAlignment="1">
      <alignment horizontal="center"/>
    </xf>
    <xf numFmtId="0" fontId="33" fillId="4" borderId="32" xfId="97" applyFont="1" applyFill="1" applyBorder="1" applyAlignment="1">
      <alignment horizontal="center"/>
    </xf>
    <xf numFmtId="0" fontId="37" fillId="3" borderId="47" xfId="97" applyFont="1" applyFill="1" applyBorder="1" applyAlignment="1">
      <alignment horizontal="center" vertical="center"/>
    </xf>
    <xf numFmtId="0" fontId="37" fillId="3" borderId="48" xfId="97" applyFont="1" applyFill="1" applyBorder="1" applyAlignment="1">
      <alignment horizontal="center" vertical="center"/>
    </xf>
    <xf numFmtId="0" fontId="37" fillId="3" borderId="49" xfId="97" applyFont="1" applyFill="1" applyBorder="1" applyAlignment="1">
      <alignment horizontal="center" vertical="center"/>
    </xf>
    <xf numFmtId="0" fontId="37" fillId="3" borderId="13" xfId="97" applyFont="1" applyFill="1" applyBorder="1" applyAlignment="1">
      <alignment horizontal="center" vertical="center"/>
    </xf>
    <xf numFmtId="0" fontId="37" fillId="3" borderId="14" xfId="97" applyFont="1" applyFill="1" applyBorder="1" applyAlignment="1">
      <alignment horizontal="center" vertical="center"/>
    </xf>
    <xf numFmtId="0" fontId="37" fillId="3" borderId="50" xfId="97" applyFont="1" applyFill="1" applyBorder="1" applyAlignment="1">
      <alignment horizontal="center" vertical="center"/>
    </xf>
    <xf numFmtId="0" fontId="37" fillId="3" borderId="55" xfId="97" applyFont="1" applyFill="1" applyBorder="1" applyAlignment="1">
      <alignment horizontal="center" vertical="center"/>
    </xf>
    <xf numFmtId="0" fontId="37" fillId="3" borderId="56" xfId="97" applyFont="1" applyFill="1" applyBorder="1" applyAlignment="1">
      <alignment horizontal="center" vertical="center"/>
    </xf>
    <xf numFmtId="0" fontId="37" fillId="3" borderId="57" xfId="97" applyFont="1" applyFill="1" applyBorder="1" applyAlignment="1">
      <alignment horizontal="center" vertical="center"/>
    </xf>
    <xf numFmtId="0" fontId="37" fillId="3" borderId="58" xfId="97" applyFont="1" applyFill="1" applyBorder="1" applyAlignment="1">
      <alignment horizontal="center" vertical="center"/>
    </xf>
    <xf numFmtId="0" fontId="37" fillId="3" borderId="59" xfId="97" applyFont="1" applyFill="1" applyBorder="1" applyAlignment="1">
      <alignment horizontal="center" vertical="center"/>
    </xf>
    <xf numFmtId="0" fontId="37" fillId="3" borderId="60" xfId="97" applyFont="1" applyFill="1" applyBorder="1" applyAlignment="1">
      <alignment horizontal="center" vertical="center"/>
    </xf>
    <xf numFmtId="0" fontId="37" fillId="4" borderId="27" xfId="97" applyFont="1" applyFill="1" applyBorder="1" applyAlignment="1">
      <alignment horizontal="center" vertical="center"/>
    </xf>
    <xf numFmtId="0" fontId="37" fillId="4" borderId="28" xfId="97" applyFont="1" applyFill="1" applyBorder="1" applyAlignment="1">
      <alignment horizontal="center" vertical="center"/>
    </xf>
    <xf numFmtId="0" fontId="37" fillId="4" borderId="29" xfId="97" applyFont="1" applyFill="1" applyBorder="1" applyAlignment="1">
      <alignment horizontal="center" vertical="center"/>
    </xf>
    <xf numFmtId="0" fontId="37" fillId="4" borderId="30" xfId="97" applyFont="1" applyFill="1" applyBorder="1" applyAlignment="1">
      <alignment horizontal="center" vertical="center"/>
    </xf>
    <xf numFmtId="0" fontId="37" fillId="4" borderId="31" xfId="97" applyFont="1" applyFill="1" applyBorder="1" applyAlignment="1">
      <alignment horizontal="center" vertical="center"/>
    </xf>
    <xf numFmtId="0" fontId="37" fillId="4" borderId="32" xfId="97" applyFont="1" applyFill="1" applyBorder="1" applyAlignment="1">
      <alignment horizontal="center" vertical="center"/>
    </xf>
    <xf numFmtId="0" fontId="33" fillId="4" borderId="27" xfId="97" applyFont="1" applyFill="1" applyBorder="1" applyAlignment="1">
      <alignment horizontal="center" vertical="center"/>
    </xf>
    <xf numFmtId="0" fontId="33" fillId="4" borderId="28" xfId="97" applyFont="1" applyFill="1" applyBorder="1" applyAlignment="1">
      <alignment horizontal="center" vertical="center"/>
    </xf>
    <xf numFmtId="0" fontId="33" fillId="4" borderId="29" xfId="97" applyFont="1" applyFill="1" applyBorder="1" applyAlignment="1">
      <alignment horizontal="center" vertical="center"/>
    </xf>
    <xf numFmtId="0" fontId="33" fillId="4" borderId="30" xfId="97" applyFont="1" applyFill="1" applyBorder="1" applyAlignment="1">
      <alignment horizontal="center" vertical="center"/>
    </xf>
    <xf numFmtId="0" fontId="33" fillId="4" borderId="31" xfId="97" applyFont="1" applyFill="1" applyBorder="1" applyAlignment="1">
      <alignment horizontal="center" vertical="center"/>
    </xf>
    <xf numFmtId="0" fontId="33" fillId="4" borderId="32" xfId="97" applyFont="1" applyFill="1" applyBorder="1" applyAlignment="1">
      <alignment horizontal="center" vertical="center"/>
    </xf>
    <xf numFmtId="0" fontId="33" fillId="4" borderId="30" xfId="97" applyFont="1" applyFill="1" applyBorder="1"/>
  </cellXfs>
  <cellStyles count="16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0172EF"/>
      <color rgb="FFF69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6.xml"/><Relationship Id="rId21" Type="http://schemas.openxmlformats.org/officeDocument/2006/relationships/chartsheet" Target="chartsheets/sheet8.xml"/><Relationship Id="rId42" Type="http://schemas.openxmlformats.org/officeDocument/2006/relationships/worksheet" Target="worksheets/sheet29.xml"/><Relationship Id="rId47" Type="http://schemas.openxmlformats.org/officeDocument/2006/relationships/chartsheet" Target="chartsheets/sheet15.xml"/><Relationship Id="rId63" Type="http://schemas.openxmlformats.org/officeDocument/2006/relationships/worksheet" Target="worksheets/sheet44.xml"/><Relationship Id="rId68" Type="http://schemas.openxmlformats.org/officeDocument/2006/relationships/worksheet" Target="worksheets/sheet49.xml"/><Relationship Id="rId84" Type="http://schemas.openxmlformats.org/officeDocument/2006/relationships/worksheet" Target="worksheets/sheet65.xml"/><Relationship Id="rId89" Type="http://schemas.openxmlformats.org/officeDocument/2006/relationships/worksheet" Target="worksheets/sheet70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2.xml"/><Relationship Id="rId92" Type="http://schemas.openxmlformats.org/officeDocument/2006/relationships/worksheet" Target="worksheets/sheet73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11.xml"/><Relationship Id="rId29" Type="http://schemas.openxmlformats.org/officeDocument/2006/relationships/worksheet" Target="worksheets/sheet19.xml"/><Relationship Id="rId107" Type="http://schemas.openxmlformats.org/officeDocument/2006/relationships/sharedStrings" Target="sharedStrings.xml"/><Relationship Id="rId11" Type="http://schemas.openxmlformats.org/officeDocument/2006/relationships/chartsheet" Target="chartsheets/sheet4.xml"/><Relationship Id="rId24" Type="http://schemas.openxmlformats.org/officeDocument/2006/relationships/worksheet" Target="worksheets/sheet15.xml"/><Relationship Id="rId32" Type="http://schemas.openxmlformats.org/officeDocument/2006/relationships/worksheet" Target="worksheets/sheet22.xml"/><Relationship Id="rId37" Type="http://schemas.openxmlformats.org/officeDocument/2006/relationships/chartsheet" Target="chartsheets/sheet12.xml"/><Relationship Id="rId40" Type="http://schemas.openxmlformats.org/officeDocument/2006/relationships/worksheet" Target="worksheets/sheet28.xml"/><Relationship Id="rId45" Type="http://schemas.openxmlformats.org/officeDocument/2006/relationships/worksheet" Target="worksheets/sheet31.xml"/><Relationship Id="rId53" Type="http://schemas.openxmlformats.org/officeDocument/2006/relationships/chartsheet" Target="chartsheets/sheet18.xml"/><Relationship Id="rId58" Type="http://schemas.openxmlformats.org/officeDocument/2006/relationships/worksheet" Target="worksheets/sheet39.xml"/><Relationship Id="rId66" Type="http://schemas.openxmlformats.org/officeDocument/2006/relationships/worksheet" Target="worksheets/sheet47.xml"/><Relationship Id="rId74" Type="http://schemas.openxmlformats.org/officeDocument/2006/relationships/worksheet" Target="worksheets/sheet55.xml"/><Relationship Id="rId79" Type="http://schemas.openxmlformats.org/officeDocument/2006/relationships/worksheet" Target="worksheets/sheet60.xml"/><Relationship Id="rId87" Type="http://schemas.openxmlformats.org/officeDocument/2006/relationships/worksheet" Target="worksheets/sheet68.xml"/><Relationship Id="rId102" Type="http://schemas.openxmlformats.org/officeDocument/2006/relationships/worksheet" Target="worksheets/sheet83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2.xml"/><Relationship Id="rId82" Type="http://schemas.openxmlformats.org/officeDocument/2006/relationships/worksheet" Target="worksheets/sheet63.xml"/><Relationship Id="rId90" Type="http://schemas.openxmlformats.org/officeDocument/2006/relationships/worksheet" Target="worksheets/sheet71.xml"/><Relationship Id="rId95" Type="http://schemas.openxmlformats.org/officeDocument/2006/relationships/worksheet" Target="worksheets/sheet76.xml"/><Relationship Id="rId19" Type="http://schemas.openxmlformats.org/officeDocument/2006/relationships/chartsheet" Target="chartsheets/sheet7.xml"/><Relationship Id="rId14" Type="http://schemas.openxmlformats.org/officeDocument/2006/relationships/worksheet" Target="worksheets/sheet9.xml"/><Relationship Id="rId22" Type="http://schemas.openxmlformats.org/officeDocument/2006/relationships/worksheet" Target="worksheets/sheet14.xml"/><Relationship Id="rId27" Type="http://schemas.openxmlformats.org/officeDocument/2006/relationships/worksheet" Target="worksheets/sheet17.xml"/><Relationship Id="rId30" Type="http://schemas.openxmlformats.org/officeDocument/2006/relationships/worksheet" Target="worksheets/sheet20.xml"/><Relationship Id="rId35" Type="http://schemas.openxmlformats.org/officeDocument/2006/relationships/chartsheet" Target="chartsheets/sheet11.xml"/><Relationship Id="rId43" Type="http://schemas.openxmlformats.org/officeDocument/2006/relationships/chartsheet" Target="chartsheets/sheet14.xml"/><Relationship Id="rId48" Type="http://schemas.openxmlformats.org/officeDocument/2006/relationships/worksheet" Target="worksheets/sheet33.xml"/><Relationship Id="rId56" Type="http://schemas.openxmlformats.org/officeDocument/2006/relationships/worksheet" Target="worksheets/sheet37.xml"/><Relationship Id="rId64" Type="http://schemas.openxmlformats.org/officeDocument/2006/relationships/worksheet" Target="worksheets/sheet45.xml"/><Relationship Id="rId69" Type="http://schemas.openxmlformats.org/officeDocument/2006/relationships/worksheet" Target="worksheets/sheet50.xml"/><Relationship Id="rId77" Type="http://schemas.openxmlformats.org/officeDocument/2006/relationships/worksheet" Target="worksheets/sheet58.xml"/><Relationship Id="rId100" Type="http://schemas.openxmlformats.org/officeDocument/2006/relationships/worksheet" Target="worksheets/sheet81.xml"/><Relationship Id="rId105" Type="http://schemas.openxmlformats.org/officeDocument/2006/relationships/theme" Target="theme/theme1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7.xml"/><Relationship Id="rId72" Type="http://schemas.openxmlformats.org/officeDocument/2006/relationships/worksheet" Target="worksheets/sheet53.xml"/><Relationship Id="rId80" Type="http://schemas.openxmlformats.org/officeDocument/2006/relationships/worksheet" Target="worksheets/sheet61.xml"/><Relationship Id="rId85" Type="http://schemas.openxmlformats.org/officeDocument/2006/relationships/worksheet" Target="worksheets/sheet66.xml"/><Relationship Id="rId93" Type="http://schemas.openxmlformats.org/officeDocument/2006/relationships/worksheet" Target="worksheets/sheet74.xml"/><Relationship Id="rId98" Type="http://schemas.openxmlformats.org/officeDocument/2006/relationships/worksheet" Target="worksheets/sheet79.xml"/><Relationship Id="rId3" Type="http://schemas.openxmlformats.org/officeDocument/2006/relationships/worksheet" Target="worksheets/sheet2.xml"/><Relationship Id="rId12" Type="http://schemas.openxmlformats.org/officeDocument/2006/relationships/worksheet" Target="worksheets/sheet8.xml"/><Relationship Id="rId17" Type="http://schemas.openxmlformats.org/officeDocument/2006/relationships/chartsheet" Target="chartsheets/sheet6.xml"/><Relationship Id="rId25" Type="http://schemas.openxmlformats.org/officeDocument/2006/relationships/chartsheet" Target="chartsheets/sheet10.xml"/><Relationship Id="rId33" Type="http://schemas.openxmlformats.org/officeDocument/2006/relationships/worksheet" Target="worksheets/sheet23.xml"/><Relationship Id="rId38" Type="http://schemas.openxmlformats.org/officeDocument/2006/relationships/worksheet" Target="worksheets/sheet26.xml"/><Relationship Id="rId46" Type="http://schemas.openxmlformats.org/officeDocument/2006/relationships/worksheet" Target="worksheets/sheet32.xml"/><Relationship Id="rId59" Type="http://schemas.openxmlformats.org/officeDocument/2006/relationships/worksheet" Target="worksheets/sheet40.xml"/><Relationship Id="rId67" Type="http://schemas.openxmlformats.org/officeDocument/2006/relationships/worksheet" Target="worksheets/sheet48.xml"/><Relationship Id="rId103" Type="http://schemas.openxmlformats.org/officeDocument/2006/relationships/worksheet" Target="worksheets/sheet84.xml"/><Relationship Id="rId108" Type="http://schemas.openxmlformats.org/officeDocument/2006/relationships/calcChain" Target="calcChain.xml"/><Relationship Id="rId20" Type="http://schemas.openxmlformats.org/officeDocument/2006/relationships/worksheet" Target="worksheets/sheet13.xml"/><Relationship Id="rId41" Type="http://schemas.openxmlformats.org/officeDocument/2006/relationships/chartsheet" Target="chartsheets/sheet13.xml"/><Relationship Id="rId54" Type="http://schemas.openxmlformats.org/officeDocument/2006/relationships/worksheet" Target="worksheets/sheet36.xml"/><Relationship Id="rId62" Type="http://schemas.openxmlformats.org/officeDocument/2006/relationships/worksheet" Target="worksheets/sheet43.xml"/><Relationship Id="rId70" Type="http://schemas.openxmlformats.org/officeDocument/2006/relationships/worksheet" Target="worksheets/sheet51.xml"/><Relationship Id="rId75" Type="http://schemas.openxmlformats.org/officeDocument/2006/relationships/worksheet" Target="worksheets/sheet56.xml"/><Relationship Id="rId83" Type="http://schemas.openxmlformats.org/officeDocument/2006/relationships/worksheet" Target="worksheets/sheet64.xml"/><Relationship Id="rId88" Type="http://schemas.openxmlformats.org/officeDocument/2006/relationships/worksheet" Target="worksheets/sheet69.xml"/><Relationship Id="rId91" Type="http://schemas.openxmlformats.org/officeDocument/2006/relationships/worksheet" Target="worksheets/sheet72.xml"/><Relationship Id="rId96" Type="http://schemas.openxmlformats.org/officeDocument/2006/relationships/worksheet" Target="worksheets/sheet7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0.xml"/><Relationship Id="rId23" Type="http://schemas.openxmlformats.org/officeDocument/2006/relationships/chartsheet" Target="chartsheets/sheet9.xml"/><Relationship Id="rId28" Type="http://schemas.openxmlformats.org/officeDocument/2006/relationships/worksheet" Target="worksheets/sheet18.xml"/><Relationship Id="rId36" Type="http://schemas.openxmlformats.org/officeDocument/2006/relationships/worksheet" Target="worksheets/sheet25.xml"/><Relationship Id="rId49" Type="http://schemas.openxmlformats.org/officeDocument/2006/relationships/chartsheet" Target="chartsheets/sheet16.xml"/><Relationship Id="rId57" Type="http://schemas.openxmlformats.org/officeDocument/2006/relationships/worksheet" Target="worksheets/sheet38.xml"/><Relationship Id="rId106" Type="http://schemas.openxmlformats.org/officeDocument/2006/relationships/styles" Target="style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1.xml"/><Relationship Id="rId44" Type="http://schemas.openxmlformats.org/officeDocument/2006/relationships/worksheet" Target="worksheets/sheet30.xml"/><Relationship Id="rId52" Type="http://schemas.openxmlformats.org/officeDocument/2006/relationships/worksheet" Target="worksheets/sheet35.xml"/><Relationship Id="rId60" Type="http://schemas.openxmlformats.org/officeDocument/2006/relationships/worksheet" Target="worksheets/sheet41.xml"/><Relationship Id="rId65" Type="http://schemas.openxmlformats.org/officeDocument/2006/relationships/worksheet" Target="worksheets/sheet46.xml"/><Relationship Id="rId73" Type="http://schemas.openxmlformats.org/officeDocument/2006/relationships/worksheet" Target="worksheets/sheet54.xml"/><Relationship Id="rId78" Type="http://schemas.openxmlformats.org/officeDocument/2006/relationships/worksheet" Target="worksheets/sheet59.xml"/><Relationship Id="rId81" Type="http://schemas.openxmlformats.org/officeDocument/2006/relationships/worksheet" Target="worksheets/sheet62.xml"/><Relationship Id="rId86" Type="http://schemas.openxmlformats.org/officeDocument/2006/relationships/worksheet" Target="worksheets/sheet67.xml"/><Relationship Id="rId94" Type="http://schemas.openxmlformats.org/officeDocument/2006/relationships/worksheet" Target="worksheets/sheet75.xml"/><Relationship Id="rId99" Type="http://schemas.openxmlformats.org/officeDocument/2006/relationships/worksheet" Target="worksheets/sheet80.xml"/><Relationship Id="rId101" Type="http://schemas.openxmlformats.org/officeDocument/2006/relationships/worksheet" Target="worksheets/sheet82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worksheet" Target="worksheets/sheet12.xml"/><Relationship Id="rId39" Type="http://schemas.openxmlformats.org/officeDocument/2006/relationships/worksheet" Target="worksheets/sheet27.xml"/><Relationship Id="rId34" Type="http://schemas.openxmlformats.org/officeDocument/2006/relationships/worksheet" Target="worksheets/sheet24.xml"/><Relationship Id="rId50" Type="http://schemas.openxmlformats.org/officeDocument/2006/relationships/worksheet" Target="worksheets/sheet34.xml"/><Relationship Id="rId55" Type="http://schemas.openxmlformats.org/officeDocument/2006/relationships/chartsheet" Target="chartsheets/sheet19.xml"/><Relationship Id="rId76" Type="http://schemas.openxmlformats.org/officeDocument/2006/relationships/worksheet" Target="worksheets/sheet57.xml"/><Relationship Id="rId97" Type="http://schemas.openxmlformats.org/officeDocument/2006/relationships/worksheet" Target="worksheets/sheet78.xml"/><Relationship Id="rId104" Type="http://schemas.openxmlformats.org/officeDocument/2006/relationships/worksheet" Target="worksheets/sheet8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1.85185185185185E-3</c:v>
                </c:pt>
                <c:pt idx="2">
                  <c:v>7.5231481481481503E-4</c:v>
                </c:pt>
                <c:pt idx="3">
                  <c:v>0</c:v>
                </c:pt>
                <c:pt idx="4">
                  <c:v>1.71296296296296E-3</c:v>
                </c:pt>
                <c:pt idx="5">
                  <c:v>7.4074074074074103E-4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2.7546296296296299E-3</c:v>
                </c:pt>
                <c:pt idx="12">
                  <c:v>7.9861111111111105E-4</c:v>
                </c:pt>
                <c:pt idx="13">
                  <c:v>3.9351851851851901E-4</c:v>
                </c:pt>
                <c:pt idx="14">
                  <c:v>2.10648148148148E-3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2.5000000000000001E-3</c:v>
                </c:pt>
                <c:pt idx="2">
                  <c:v>4.3981481481481503E-4</c:v>
                </c:pt>
                <c:pt idx="3">
                  <c:v>0</c:v>
                </c:pt>
                <c:pt idx="4">
                  <c:v>1.55092592592593E-3</c:v>
                </c:pt>
                <c:pt idx="5">
                  <c:v>5.5555555555555599E-4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4.5601851851851897E-3</c:v>
                </c:pt>
                <c:pt idx="12">
                  <c:v>7.7546296296296304E-4</c:v>
                </c:pt>
                <c:pt idx="13">
                  <c:v>1.15740740740741E-4</c:v>
                </c:pt>
                <c:pt idx="14">
                  <c:v>1.33101851851852E-3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172E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5.78703703703704E-4</c:v>
                </c:pt>
                <c:pt idx="2">
                  <c:v>0</c:v>
                </c:pt>
                <c:pt idx="3">
                  <c:v>0</c:v>
                </c:pt>
                <c:pt idx="4">
                  <c:v>1.13425925925926E-3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1.79398148148148E-3</c:v>
                </c:pt>
                <c:pt idx="12">
                  <c:v>8.3333333333333295E-4</c:v>
                </c:pt>
                <c:pt idx="13">
                  <c:v>4.0509259259259301E-4</c:v>
                </c:pt>
                <c:pt idx="14">
                  <c:v>2.10648148148148E-3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8.2175925925925895E-4</c:v>
                </c:pt>
                <c:pt idx="2">
                  <c:v>3.00925925925926E-4</c:v>
                </c:pt>
                <c:pt idx="3">
                  <c:v>0</c:v>
                </c:pt>
                <c:pt idx="4">
                  <c:v>2.8587962962962998E-3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4.8495370370370402E-3</c:v>
                </c:pt>
                <c:pt idx="12">
                  <c:v>5.78703703703704E-4</c:v>
                </c:pt>
                <c:pt idx="13">
                  <c:v>2.0833333333333299E-4</c:v>
                </c:pt>
                <c:pt idx="14">
                  <c:v>1.85185185185185E-3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2.31481481481481E-4</c:v>
                </c:pt>
                <c:pt idx="2">
                  <c:v>1.16898148148148E-3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1.15740740740741E-4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3.4722222222222202E-5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+Europa - Centro Democratico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3.00925925925926E-4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3.3564814814814801E-4</c:v>
                </c:pt>
                <c:pt idx="12">
                  <c:v>1.04166666666667E-4</c:v>
                </c:pt>
                <c:pt idx="13">
                  <c:v>0</c:v>
                </c:pt>
                <c:pt idx="14">
                  <c:v>5.78703703703704E-5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1.85185185185185E-3</c:v>
                </c:pt>
                <c:pt idx="12">
                  <c:v>0</c:v>
                </c:pt>
                <c:pt idx="13">
                  <c:v>1.38888888888889E-4</c:v>
                </c:pt>
                <c:pt idx="14">
                  <c:v>1.38888888888889E-4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1.6203703703703701E-4</c:v>
                </c:pt>
                <c:pt idx="13">
                  <c:v>0</c:v>
                </c:pt>
                <c:pt idx="14">
                  <c:v>1.8518518518518501E-4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L'Altra Europa con Tsipras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1.1458333333333301E-3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2.6620370370370399E-4</c:v>
                </c:pt>
                <c:pt idx="12">
                  <c:v>4.6296296296296301E-5</c:v>
                </c:pt>
                <c:pt idx="13">
                  <c:v>3.4722222222222202E-5</c:v>
                </c:pt>
                <c:pt idx="14">
                  <c:v>8.1018518518518503E-5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2.5578703703703701E-3</c:v>
                </c:pt>
                <c:pt idx="2">
                  <c:v>3.0787037037036998E-3</c:v>
                </c:pt>
                <c:pt idx="3">
                  <c:v>3.00925925925926E-4</c:v>
                </c:pt>
                <c:pt idx="4">
                  <c:v>4.7453703703703698E-4</c:v>
                </c:pt>
                <c:pt idx="5">
                  <c:v>1.2731481481481499E-4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2.66203703703704E-3</c:v>
                </c:pt>
                <c:pt idx="12">
                  <c:v>1.38888888888889E-3</c:v>
                </c:pt>
                <c:pt idx="13">
                  <c:v>1.0879629629629601E-3</c:v>
                </c:pt>
                <c:pt idx="14">
                  <c:v>4.3055555555555599E-3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1.50462962962963E-4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1.15740740740741E-4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3.4722222222222202E-5</c:v>
                </c:pt>
                <c:pt idx="13">
                  <c:v>6.9444444444444404E-5</c:v>
                </c:pt>
                <c:pt idx="14">
                  <c:v>1.15740740740741E-4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4.6874999999999998E-3</c:v>
                </c:pt>
                <c:pt idx="2">
                  <c:v>9.9537037037036999E-4</c:v>
                </c:pt>
                <c:pt idx="3">
                  <c:v>0</c:v>
                </c:pt>
                <c:pt idx="4">
                  <c:v>2.9629629629629602E-3</c:v>
                </c:pt>
                <c:pt idx="5">
                  <c:v>1.0416666666666699E-3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5.2083333333333296E-3</c:v>
                </c:pt>
                <c:pt idx="12">
                  <c:v>0</c:v>
                </c:pt>
                <c:pt idx="13">
                  <c:v>0</c:v>
                </c:pt>
                <c:pt idx="14">
                  <c:v>1.50462962962963E-4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4.3055555555555599E-3</c:v>
                </c:pt>
                <c:pt idx="2">
                  <c:v>3.5648148148148102E-3</c:v>
                </c:pt>
                <c:pt idx="3">
                  <c:v>0</c:v>
                </c:pt>
                <c:pt idx="4">
                  <c:v>4.9305555555555604E-3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9.4560185185185198E-3</c:v>
                </c:pt>
                <c:pt idx="12">
                  <c:v>0</c:v>
                </c:pt>
                <c:pt idx="13">
                  <c:v>1.04166666666667E-4</c:v>
                </c:pt>
                <c:pt idx="14">
                  <c:v>9.8379629629629598E-4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9-AECB-4540-B950-580F839D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242560"/>
        <c:axId val="166244352"/>
      </c:barChart>
      <c:catAx>
        <c:axId val="16624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244352"/>
        <c:crosses val="autoZero"/>
        <c:auto val="1"/>
        <c:lblAlgn val="ctr"/>
        <c:lblOffset val="100"/>
        <c:noMultiLvlLbl val="0"/>
      </c:catAx>
      <c:valAx>
        <c:axId val="16624435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6624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78721536"/>
        <c:axId val="178723072"/>
      </c:barChart>
      <c:catAx>
        <c:axId val="178721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723072"/>
        <c:crosses val="autoZero"/>
        <c:auto val="1"/>
        <c:lblAlgn val="ctr"/>
        <c:lblOffset val="100"/>
        <c:noMultiLvlLbl val="0"/>
      </c:catAx>
      <c:valAx>
        <c:axId val="1787230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872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0.79641598119859003</c:v>
                </c:pt>
                <c:pt idx="1">
                  <c:v>1</c:v>
                </c:pt>
                <c:pt idx="2">
                  <c:v>0.75534591194968603</c:v>
                </c:pt>
                <c:pt idx="3">
                  <c:v>0.47692307692307701</c:v>
                </c:pt>
                <c:pt idx="4">
                  <c:v>0.97426067907995595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0.90357142857142903</c:v>
                </c:pt>
                <c:pt idx="9">
                  <c:v>0</c:v>
                </c:pt>
                <c:pt idx="10">
                  <c:v>0</c:v>
                </c:pt>
                <c:pt idx="11">
                  <c:v>0.80174201576109505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0.86857398301296396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0.20358401880141</c:v>
                </c:pt>
                <c:pt idx="1">
                  <c:v>0</c:v>
                </c:pt>
                <c:pt idx="2">
                  <c:v>0.24465408805031399</c:v>
                </c:pt>
                <c:pt idx="3">
                  <c:v>0.52307692307692299</c:v>
                </c:pt>
                <c:pt idx="4">
                  <c:v>2.5739320920043801E-2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9.6428571428571405E-2</c:v>
                </c:pt>
                <c:pt idx="9">
                  <c:v>0</c:v>
                </c:pt>
                <c:pt idx="10">
                  <c:v>0</c:v>
                </c:pt>
                <c:pt idx="11">
                  <c:v>0.19825798423890501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0.13142601698703599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9421184"/>
        <c:axId val="179422720"/>
      </c:barChart>
      <c:catAx>
        <c:axId val="179421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422720"/>
        <c:crosses val="autoZero"/>
        <c:auto val="1"/>
        <c:lblAlgn val="ctr"/>
        <c:lblOffset val="100"/>
        <c:noMultiLvlLbl val="0"/>
      </c:catAx>
      <c:valAx>
        <c:axId val="1794227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942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0.73687002652519895</c:v>
                </c:pt>
                <c:pt idx="3">
                  <c:v>0.246492985971944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0.59466019417475702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0.81238343901529297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0.26312997347480099</c:v>
                </c:pt>
                <c:pt idx="3">
                  <c:v>0.75350701402805598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0.40533980582524298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0.187616560984707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03-4370-BBD7-8DE352D683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9013120"/>
        <c:axId val="179014656"/>
      </c:barChart>
      <c:catAx>
        <c:axId val="179013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014656"/>
        <c:crosses val="autoZero"/>
        <c:auto val="1"/>
        <c:lblAlgn val="ctr"/>
        <c:lblOffset val="100"/>
        <c:noMultiLvlLbl val="0"/>
      </c:catAx>
      <c:valAx>
        <c:axId val="1790146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90131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 w="0"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2B-416F-9AD2-8930515EC6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9096960"/>
        <c:axId val="179106944"/>
      </c:barChart>
      <c:catAx>
        <c:axId val="179096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06944"/>
        <c:crosses val="autoZero"/>
        <c:auto val="1"/>
        <c:lblAlgn val="ctr"/>
        <c:lblOffset val="100"/>
        <c:noMultiLvlLbl val="0"/>
      </c:catAx>
      <c:valAx>
        <c:axId val="1791069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90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Monte Carlo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01180528615354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'gr2-RMC Radio Montecarlo'!$D$1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'gr2-RMC Radio Montecarlo'!$A$2:$A$19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'gr2-RMC Radio Montecarlo'!$D$2:$D$19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B4-4D02-B21C-47B4DD23DDAA}"/>
            </c:ext>
          </c:extLst>
        </c:ser>
        <c:ser>
          <c:idx val="1"/>
          <c:order val="1"/>
          <c:tx>
            <c:strRef>
              <c:f>'gr2-RMC Radio Montecarlo'!$E$1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'gr2-RMC Radio Montecarlo'!$A$2:$A$19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'gr2-RMC Radio Montecarlo'!$E$2:$E$19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B4-4D02-B21C-47B4DD23DD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0118656"/>
        <c:axId val="180120192"/>
      </c:barChart>
      <c:catAx>
        <c:axId val="180118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0120192"/>
        <c:crosses val="autoZero"/>
        <c:auto val="1"/>
        <c:lblAlgn val="ctr"/>
        <c:lblOffset val="100"/>
        <c:noMultiLvlLbl val="0"/>
      </c:catAx>
      <c:valAx>
        <c:axId val="1801201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011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0666752"/>
        <c:axId val="180668288"/>
      </c:barChart>
      <c:catAx>
        <c:axId val="18066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0668288"/>
        <c:crosses val="autoZero"/>
        <c:auto val="1"/>
        <c:lblAlgn val="ctr"/>
        <c:lblOffset val="100"/>
        <c:noMultiLvlLbl val="0"/>
      </c:catAx>
      <c:valAx>
        <c:axId val="1806682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06667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80566272"/>
        <c:axId val="180567424"/>
      </c:barChart>
      <c:catAx>
        <c:axId val="18056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0567424"/>
        <c:crosses val="autoZero"/>
        <c:auto val="1"/>
        <c:lblAlgn val="ctr"/>
        <c:lblOffset val="100"/>
        <c:noMultiLvlLbl val="0"/>
      </c:catAx>
      <c:valAx>
        <c:axId val="1805674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056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1017984"/>
        <c:axId val="181019776"/>
      </c:barChart>
      <c:catAx>
        <c:axId val="181017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1019776"/>
        <c:crosses val="autoZero"/>
        <c:auto val="1"/>
        <c:lblAlgn val="ctr"/>
        <c:lblOffset val="100"/>
        <c:noMultiLvlLbl val="0"/>
      </c:catAx>
      <c:valAx>
        <c:axId val="1810197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101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18 -Tempo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1118848"/>
        <c:axId val="181120384"/>
      </c:barChart>
      <c:catAx>
        <c:axId val="181118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1120384"/>
        <c:crosses val="autoZero"/>
        <c:auto val="1"/>
        <c:lblAlgn val="ctr"/>
        <c:lblOffset val="100"/>
        <c:noMultiLvlLbl val="0"/>
      </c:catAx>
      <c:valAx>
        <c:axId val="1811203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11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19 -Tempo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80257152"/>
        <c:axId val="180258688"/>
      </c:barChart>
      <c:catAx>
        <c:axId val="180257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0258688"/>
        <c:crosses val="autoZero"/>
        <c:auto val="1"/>
        <c:lblAlgn val="ctr"/>
        <c:lblOffset val="100"/>
        <c:noMultiLvlLbl val="0"/>
      </c:catAx>
      <c:valAx>
        <c:axId val="1802586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025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0.81660899653979202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0.89361702127659604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0.18339100346020801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0.10638297872340401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8535168"/>
        <c:axId val="168536704"/>
      </c:barChart>
      <c:catAx>
        <c:axId val="168535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536704"/>
        <c:crosses val="autoZero"/>
        <c:auto val="1"/>
        <c:lblAlgn val="ctr"/>
        <c:lblOffset val="100"/>
        <c:noMultiLvlLbl val="0"/>
      </c:catAx>
      <c:valAx>
        <c:axId val="1685367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853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8704640"/>
        <c:axId val="168706432"/>
      </c:barChart>
      <c:catAx>
        <c:axId val="168704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706432"/>
        <c:crosses val="autoZero"/>
        <c:auto val="1"/>
        <c:lblAlgn val="ctr"/>
        <c:lblOffset val="100"/>
        <c:noMultiLvlLbl val="0"/>
      </c:catAx>
      <c:valAx>
        <c:axId val="1687064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87046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68331904"/>
        <c:axId val="168341888"/>
      </c:barChart>
      <c:catAx>
        <c:axId val="168331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341888"/>
        <c:crosses val="autoZero"/>
        <c:auto val="1"/>
        <c:lblAlgn val="ctr"/>
        <c:lblOffset val="100"/>
        <c:noMultiLvlLbl val="0"/>
      </c:catAx>
      <c:valAx>
        <c:axId val="1683418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833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Radio Monte Carlo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'gr1-RMC Radio Montecarlo'!$D$1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85818D9-007F-4FE6-AC61-544937032C8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4B-463C-9FA2-E2E3B18289A3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'gr1-RMC Radio Montecarlo'!$A$2:$A$19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'gr1-RMC Radio Montecarlo'!$D$2:$D$19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02-48AE-BA3E-9913B41E8597}"/>
            </c:ext>
          </c:extLst>
        </c:ser>
        <c:ser>
          <c:idx val="1"/>
          <c:order val="1"/>
          <c:tx>
            <c:strRef>
              <c:f>'gr1-RMC Radio Montecarlo'!$E$1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5F58FB4-44BC-42A6-91C8-9A2F8CD548C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C74B-463C-9FA2-E2E3B18289A3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'gr1-RMC Radio Montecarlo'!$A$2:$A$19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'gr1-RMC Radio Montecarlo'!$E$2:$E$19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02-48AE-BA3E-9913B41E85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7151104"/>
        <c:axId val="127173376"/>
      </c:barChart>
      <c:catAx>
        <c:axId val="127151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173376"/>
        <c:crosses val="autoZero"/>
        <c:auto val="1"/>
        <c:lblAlgn val="ctr"/>
        <c:lblOffset val="100"/>
        <c:noMultiLvlLbl val="0"/>
      </c:catAx>
      <c:valAx>
        <c:axId val="1271733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715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0.75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1362176"/>
        <c:axId val="171363712"/>
      </c:barChart>
      <c:catAx>
        <c:axId val="171362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1363712"/>
        <c:crosses val="autoZero"/>
        <c:auto val="1"/>
        <c:lblAlgn val="ctr"/>
        <c:lblOffset val="100"/>
        <c:noMultiLvlLbl val="0"/>
      </c:catAx>
      <c:valAx>
        <c:axId val="1713637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13621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1523456"/>
        <c:axId val="171537536"/>
      </c:barChart>
      <c:catAx>
        <c:axId val="17152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1537536"/>
        <c:crosses val="autoZero"/>
        <c:auto val="1"/>
        <c:lblAlgn val="ctr"/>
        <c:lblOffset val="100"/>
        <c:noMultiLvlLbl val="0"/>
      </c:catAx>
      <c:valAx>
        <c:axId val="1715375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152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9145472"/>
        <c:axId val="169147008"/>
      </c:barChart>
      <c:catAx>
        <c:axId val="169145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147008"/>
        <c:crosses val="autoZero"/>
        <c:auto val="1"/>
        <c:lblAlgn val="ctr"/>
        <c:lblOffset val="100"/>
        <c:noMultiLvlLbl val="0"/>
      </c:catAx>
      <c:valAx>
        <c:axId val="1691470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914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22.04.2019 al 28.04.2019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0.86250000000000004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0.13750000000000001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8625152"/>
        <c:axId val="178626944"/>
      </c:barChart>
      <c:catAx>
        <c:axId val="17862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626944"/>
        <c:crosses val="autoZero"/>
        <c:auto val="1"/>
        <c:lblAlgn val="ctr"/>
        <c:lblOffset val="100"/>
        <c:noMultiLvlLbl val="0"/>
      </c:catAx>
      <c:valAx>
        <c:axId val="1786269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862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5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1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3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9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1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3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6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&amp;R4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&amp;R28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&amp;R38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&amp;R40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&amp;R44</oddFoot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&amp;R46
</oddFoot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5"/>
  <sheetViews>
    <sheetView zoomScale="148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&amp;R50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&amp;R52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&amp;R54
</oddFoot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&amp;R56
</oddFoot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&amp;R58
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&amp;R8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10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&amp;R14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5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&amp;R16
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&amp;R20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&amp;R22
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&amp;R24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&amp;R26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90469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4DADB4D-6CF9-48D6-AC2F-35FA751847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2601" cy="628778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DF7DCA2-BD13-4ED0-9A49-85E6CEC8D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zoomScale="82" zoomScaleNormal="82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40" t="s">
        <v>38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x14ac:dyDescent="0.25">
      <c r="B5" s="44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49</v>
      </c>
      <c r="C7" s="14">
        <v>2.10648148148148E-3</v>
      </c>
      <c r="D7" s="15">
        <f>IFERROR(C7/C$19,0)</f>
        <v>0.26300578034682076</v>
      </c>
      <c r="E7" s="15">
        <f>IFERROR(C7/C$30,0)</f>
        <v>0.15529010238907837</v>
      </c>
      <c r="F7" s="14">
        <v>3.9351851851851901E-4</v>
      </c>
      <c r="G7" s="15">
        <f>IFERROR(F7/F$19,0)</f>
        <v>0.30357142857142877</v>
      </c>
      <c r="H7" s="15">
        <f>IFERROR(F7/F$30,0)</f>
        <v>0.15384615384615416</v>
      </c>
      <c r="I7" s="14">
        <v>7.9861111111111105E-4</v>
      </c>
      <c r="J7" s="15">
        <f>IFERROR(I7/I$19,0)</f>
        <v>0.24210526315789468</v>
      </c>
      <c r="K7" s="15">
        <f>IFERROR(I7/I$30,0)</f>
        <v>0.16911764705882346</v>
      </c>
      <c r="L7" s="16">
        <f>SUM(C7,F7,I7)</f>
        <v>3.2986111111111102E-3</v>
      </c>
      <c r="M7" s="15">
        <f>IFERROR(L7/L$19,0)</f>
        <v>0.26170798898071623</v>
      </c>
      <c r="N7" s="17">
        <f>IFERROR(L7/L$30,0)</f>
        <v>0.15824541921154908</v>
      </c>
    </row>
    <row r="8" spans="2:14" x14ac:dyDescent="0.25">
      <c r="B8" s="13" t="s">
        <v>64</v>
      </c>
      <c r="C8" s="14">
        <v>1.33101851851852E-3</v>
      </c>
      <c r="D8" s="15">
        <f t="shared" ref="D8:D18" si="0">IFERROR(C8/C$19,0)</f>
        <v>0.16618497109826616</v>
      </c>
      <c r="E8" s="15">
        <f t="shared" ref="E8:E18" si="1">IFERROR(C8/C$30,0)</f>
        <v>9.8122866894198052E-2</v>
      </c>
      <c r="F8" s="14">
        <v>1.15740740740741E-4</v>
      </c>
      <c r="G8" s="15">
        <f t="shared" ref="G8:G18" si="2">IFERROR(F8/F$19,0)</f>
        <v>8.9285714285714426E-2</v>
      </c>
      <c r="H8" s="15">
        <f t="shared" ref="H8:H18" si="3">IFERROR(F8/F$30,0)</f>
        <v>4.5248868778280681E-2</v>
      </c>
      <c r="I8" s="14">
        <v>7.7546296296296304E-4</v>
      </c>
      <c r="J8" s="15">
        <f t="shared" ref="J8:J18" si="4">IFERROR(I8/I$19,0)</f>
        <v>0.2350877192982456</v>
      </c>
      <c r="K8" s="15">
        <f t="shared" ref="K8:K18" si="5">IFERROR(I8/I$30,0)</f>
        <v>0.16421568627450975</v>
      </c>
      <c r="L8" s="16">
        <f>SUM(C8,F8,I8)</f>
        <v>2.222222222222224E-3</v>
      </c>
      <c r="M8" s="15">
        <f t="shared" ref="M8:M18" si="6">IFERROR(L8/L$19,0)</f>
        <v>0.17630853994490375</v>
      </c>
      <c r="N8" s="17">
        <f t="shared" ref="N8:N18" si="7">IFERROR(L8/L$30,0)</f>
        <v>0.10660744031093844</v>
      </c>
    </row>
    <row r="9" spans="2:14" x14ac:dyDescent="0.25">
      <c r="B9" s="13" t="s">
        <v>65</v>
      </c>
      <c r="C9" s="14">
        <v>2.10648148148148E-3</v>
      </c>
      <c r="D9" s="15">
        <f t="shared" si="0"/>
        <v>0.26300578034682076</v>
      </c>
      <c r="E9" s="15">
        <f t="shared" si="1"/>
        <v>0.15529010238907837</v>
      </c>
      <c r="F9" s="14">
        <v>4.0509259259259301E-4</v>
      </c>
      <c r="G9" s="15">
        <f t="shared" si="2"/>
        <v>0.31250000000000011</v>
      </c>
      <c r="H9" s="15">
        <f t="shared" si="3"/>
        <v>0.1583710407239822</v>
      </c>
      <c r="I9" s="14">
        <v>8.3333333333333295E-4</v>
      </c>
      <c r="J9" s="15">
        <f t="shared" si="4"/>
        <v>0.25263157894736826</v>
      </c>
      <c r="K9" s="15">
        <f t="shared" si="5"/>
        <v>0.17647058823529396</v>
      </c>
      <c r="L9" s="16">
        <f t="shared" ref="L9:L18" si="8">SUM(C9,F9,I9)</f>
        <v>3.3449074074074063E-3</v>
      </c>
      <c r="M9" s="15">
        <f t="shared" si="6"/>
        <v>0.26538108356290169</v>
      </c>
      <c r="N9" s="17">
        <f t="shared" si="7"/>
        <v>0.1604664075513603</v>
      </c>
    </row>
    <row r="10" spans="2:14" x14ac:dyDescent="0.25">
      <c r="B10" s="13" t="s">
        <v>11</v>
      </c>
      <c r="C10" s="14">
        <v>1.85185185185185E-3</v>
      </c>
      <c r="D10" s="15">
        <f t="shared" si="0"/>
        <v>0.2312138728323698</v>
      </c>
      <c r="E10" s="15">
        <f t="shared" si="1"/>
        <v>0.13651877133105786</v>
      </c>
      <c r="F10" s="14">
        <v>2.0833333333333299E-4</v>
      </c>
      <c r="G10" s="15">
        <f t="shared" si="2"/>
        <v>0.16071428571428534</v>
      </c>
      <c r="H10" s="15">
        <f t="shared" si="3"/>
        <v>8.144796380090491E-2</v>
      </c>
      <c r="I10" s="14">
        <v>5.78703703703704E-4</v>
      </c>
      <c r="J10" s="15">
        <f t="shared" si="4"/>
        <v>0.17543859649122814</v>
      </c>
      <c r="K10" s="15">
        <f t="shared" si="5"/>
        <v>0.12254901960784316</v>
      </c>
      <c r="L10" s="16">
        <f t="shared" si="8"/>
        <v>2.6388888888888872E-3</v>
      </c>
      <c r="M10" s="15">
        <f t="shared" si="6"/>
        <v>0.2093663911845729</v>
      </c>
      <c r="N10" s="17">
        <f t="shared" si="7"/>
        <v>0.12659633536923923</v>
      </c>
    </row>
    <row r="11" spans="2:14" x14ac:dyDescent="0.25">
      <c r="B11" s="13" t="s">
        <v>12</v>
      </c>
      <c r="C11" s="14">
        <v>1.15740740740741E-4</v>
      </c>
      <c r="D11" s="15">
        <f t="shared" si="0"/>
        <v>1.4450867052023161E-2</v>
      </c>
      <c r="E11" s="15">
        <f t="shared" si="1"/>
        <v>8.5324232081911457E-3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5">
        <f t="shared" si="5"/>
        <v>0</v>
      </c>
      <c r="L11" s="16">
        <f t="shared" si="8"/>
        <v>1.15740740740741E-4</v>
      </c>
      <c r="M11" s="15">
        <f t="shared" si="6"/>
        <v>9.1827364554637504E-3</v>
      </c>
      <c r="N11" s="17">
        <f t="shared" si="7"/>
        <v>5.5524708495280524E-3</v>
      </c>
    </row>
    <row r="12" spans="2:14" x14ac:dyDescent="0.25">
      <c r="B12" s="13" t="s">
        <v>66</v>
      </c>
      <c r="C12" s="14">
        <v>3.4722222222222202E-5</v>
      </c>
      <c r="D12" s="15">
        <f t="shared" si="0"/>
        <v>4.335260115606936E-3</v>
      </c>
      <c r="E12" s="15">
        <f t="shared" si="1"/>
        <v>2.5597269624573361E-3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8"/>
        <v>3.4722222222222202E-5</v>
      </c>
      <c r="M12" s="15">
        <f t="shared" si="6"/>
        <v>2.7548209366391172E-3</v>
      </c>
      <c r="N12" s="17">
        <f t="shared" si="7"/>
        <v>1.6657412548584109E-3</v>
      </c>
    </row>
    <row r="13" spans="2:14" x14ac:dyDescent="0.25">
      <c r="B13" s="13" t="s">
        <v>67</v>
      </c>
      <c r="C13" s="14">
        <v>5.78703703703704E-5</v>
      </c>
      <c r="D13" s="15">
        <f t="shared" si="0"/>
        <v>7.2254335260115675E-3</v>
      </c>
      <c r="E13" s="15">
        <f t="shared" si="1"/>
        <v>4.266211604095565E-3</v>
      </c>
      <c r="F13" s="18">
        <v>0</v>
      </c>
      <c r="G13" s="15">
        <f t="shared" si="2"/>
        <v>0</v>
      </c>
      <c r="H13" s="15">
        <f t="shared" si="3"/>
        <v>0</v>
      </c>
      <c r="I13" s="18">
        <v>1.04166666666667E-4</v>
      </c>
      <c r="J13" s="15">
        <f t="shared" si="4"/>
        <v>3.1578947368421151E-2</v>
      </c>
      <c r="K13" s="15">
        <f t="shared" si="5"/>
        <v>2.2058823529411825E-2</v>
      </c>
      <c r="L13" s="16">
        <f t="shared" si="8"/>
        <v>1.6203703703703741E-4</v>
      </c>
      <c r="M13" s="15">
        <f t="shared" si="6"/>
        <v>1.2855831037649252E-2</v>
      </c>
      <c r="N13" s="17">
        <f t="shared" si="7"/>
        <v>7.7734591893392734E-3</v>
      </c>
    </row>
    <row r="14" spans="2:14" x14ac:dyDescent="0.25">
      <c r="B14" s="13" t="s">
        <v>68</v>
      </c>
      <c r="C14" s="14">
        <v>1.38888888888889E-4</v>
      </c>
      <c r="D14" s="15">
        <f t="shared" si="0"/>
        <v>1.7341040462427765E-2</v>
      </c>
      <c r="E14" s="15">
        <f t="shared" si="1"/>
        <v>1.0238907849829358E-2</v>
      </c>
      <c r="F14" s="18">
        <v>1.38888888888889E-4</v>
      </c>
      <c r="G14" s="15">
        <f t="shared" si="2"/>
        <v>0.10714285714285716</v>
      </c>
      <c r="H14" s="15">
        <f t="shared" si="3"/>
        <v>5.4298642533936736E-2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8"/>
        <v>2.7777777777777799E-4</v>
      </c>
      <c r="M14" s="15">
        <f t="shared" si="6"/>
        <v>2.2038567493112969E-2</v>
      </c>
      <c r="N14" s="17">
        <f t="shared" si="7"/>
        <v>1.3325930038867305E-2</v>
      </c>
    </row>
    <row r="15" spans="2:14" x14ac:dyDescent="0.25">
      <c r="B15" s="13" t="s">
        <v>69</v>
      </c>
      <c r="C15" s="14">
        <v>1.8518518518518501E-4</v>
      </c>
      <c r="D15" s="15">
        <f t="shared" si="0"/>
        <v>2.3121387283236983E-2</v>
      </c>
      <c r="E15" s="15">
        <f t="shared" si="1"/>
        <v>1.3651877133105788E-2</v>
      </c>
      <c r="F15" s="14">
        <v>0</v>
      </c>
      <c r="G15" s="15">
        <f t="shared" si="2"/>
        <v>0</v>
      </c>
      <c r="H15" s="15">
        <f t="shared" si="3"/>
        <v>0</v>
      </c>
      <c r="I15" s="14">
        <v>1.6203703703703701E-4</v>
      </c>
      <c r="J15" s="15">
        <f t="shared" si="4"/>
        <v>4.9122807017543846E-2</v>
      </c>
      <c r="K15" s="15">
        <f t="shared" si="5"/>
        <v>3.4313725490196061E-2</v>
      </c>
      <c r="L15" s="16">
        <f t="shared" si="8"/>
        <v>3.4722222222222202E-4</v>
      </c>
      <c r="M15" s="15">
        <f t="shared" si="6"/>
        <v>2.7548209366391171E-2</v>
      </c>
      <c r="N15" s="17">
        <f t="shared" si="7"/>
        <v>1.6657412548584109E-2</v>
      </c>
    </row>
    <row r="16" spans="2:14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8"/>
        <v>0</v>
      </c>
      <c r="M16" s="15">
        <f t="shared" si="6"/>
        <v>0</v>
      </c>
      <c r="N16" s="17">
        <f t="shared" si="7"/>
        <v>0</v>
      </c>
    </row>
    <row r="17" spans="2:14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8"/>
        <v>0</v>
      </c>
      <c r="M17" s="15">
        <f t="shared" si="6"/>
        <v>0</v>
      </c>
      <c r="N17" s="17">
        <f t="shared" si="7"/>
        <v>0</v>
      </c>
    </row>
    <row r="18" spans="2:14" ht="15.75" thickBot="1" x14ac:dyDescent="0.3">
      <c r="B18" s="23" t="s">
        <v>14</v>
      </c>
      <c r="C18" s="24">
        <v>8.1018518518518503E-5</v>
      </c>
      <c r="D18" s="25">
        <f t="shared" si="0"/>
        <v>1.0115606936416187E-2</v>
      </c>
      <c r="E18" s="25">
        <f t="shared" si="1"/>
        <v>5.972696245733787E-3</v>
      </c>
      <c r="F18" s="24">
        <v>3.4722222222222202E-5</v>
      </c>
      <c r="G18" s="25">
        <f t="shared" si="2"/>
        <v>2.6785714285714253E-2</v>
      </c>
      <c r="H18" s="25">
        <f t="shared" si="3"/>
        <v>1.3574660633484165E-2</v>
      </c>
      <c r="I18" s="24">
        <v>4.6296296296296301E-5</v>
      </c>
      <c r="J18" s="25">
        <f t="shared" si="4"/>
        <v>1.4035087719298246E-2</v>
      </c>
      <c r="K18" s="25">
        <f t="shared" si="5"/>
        <v>9.8039215686274474E-3</v>
      </c>
      <c r="L18" s="26">
        <f t="shared" si="8"/>
        <v>1.6203703703703701E-4</v>
      </c>
      <c r="M18" s="25">
        <f t="shared" si="6"/>
        <v>1.2855831037649219E-2</v>
      </c>
      <c r="N18" s="27">
        <f t="shared" si="7"/>
        <v>7.7734591893392534E-3</v>
      </c>
    </row>
    <row r="19" spans="2:14" ht="16.5" thickTop="1" thickBot="1" x14ac:dyDescent="0.3">
      <c r="B19" s="36" t="s">
        <v>3</v>
      </c>
      <c r="C19" s="37">
        <f>SUM(C7:C18)</f>
        <v>8.0092592592592559E-3</v>
      </c>
      <c r="D19" s="38">
        <f>IFERROR(SUM(D7:D18),0)</f>
        <v>1</v>
      </c>
      <c r="E19" s="38">
        <f>IFERROR(SUM(E7:E18),0)</f>
        <v>0.59044368600682562</v>
      </c>
      <c r="F19" s="37">
        <f>SUM(F7:F18)</f>
        <v>1.2962962962962971E-3</v>
      </c>
      <c r="G19" s="38">
        <f>IFERROR(SUM(G7:G18),0)</f>
        <v>1</v>
      </c>
      <c r="H19" s="38">
        <f>IFERROR(SUM(H7:H18),0)</f>
        <v>0.50678733031674283</v>
      </c>
      <c r="I19" s="37">
        <f>SUM(I7:I18)</f>
        <v>3.2986111111111115E-3</v>
      </c>
      <c r="J19" s="38">
        <f>IFERROR(SUM(J7:J18),0)</f>
        <v>1</v>
      </c>
      <c r="K19" s="38">
        <f>IFERROR(SUM(K7:K18),0)</f>
        <v>0.69852941176470562</v>
      </c>
      <c r="L19" s="37">
        <f>SUM(L7:L18)</f>
        <v>1.2604166666666665E-2</v>
      </c>
      <c r="M19" s="38">
        <f>IFERROR(SUM(M7:M18),0)</f>
        <v>1</v>
      </c>
      <c r="N19" s="39">
        <f>IFERROR(SUM(N7:N18),0)</f>
        <v>0.60466407551360335</v>
      </c>
    </row>
    <row r="20" spans="2:14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19" t="s">
        <v>5</v>
      </c>
      <c r="L21" s="19" t="s">
        <v>79</v>
      </c>
      <c r="M21" s="19" t="s">
        <v>5</v>
      </c>
      <c r="N21" s="20" t="s">
        <v>5</v>
      </c>
    </row>
    <row r="22" spans="2:14" x14ac:dyDescent="0.25">
      <c r="B22" s="21" t="s">
        <v>16</v>
      </c>
      <c r="C22" s="14">
        <v>4.3055555555555599E-3</v>
      </c>
      <c r="D22" s="22"/>
      <c r="E22" s="15">
        <f>IFERROR(C22/C$30,0)</f>
        <v>0.31740614334471018</v>
      </c>
      <c r="F22" s="14">
        <v>1.0879629629629601E-3</v>
      </c>
      <c r="G22" s="22"/>
      <c r="H22" s="15">
        <f>IFERROR(F22/F$30,0)</f>
        <v>0.42533936651583631</v>
      </c>
      <c r="I22" s="14">
        <v>1.38888888888889E-3</v>
      </c>
      <c r="J22" s="22"/>
      <c r="K22" s="15">
        <f>IFERROR(I22/I$30,0)</f>
        <v>0.29411764705882365</v>
      </c>
      <c r="L22" s="16">
        <f>SUM(C22,F22,I22)</f>
        <v>6.7824074074074097E-3</v>
      </c>
      <c r="M22" s="22"/>
      <c r="N22" s="17">
        <f>IFERROR(L22/L$30,0)</f>
        <v>0.32537479178234324</v>
      </c>
    </row>
    <row r="23" spans="2:14" x14ac:dyDescent="0.25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x14ac:dyDescent="0.25">
      <c r="B24" s="21" t="s">
        <v>18</v>
      </c>
      <c r="C24" s="14">
        <v>1.15740740740741E-4</v>
      </c>
      <c r="D24" s="22"/>
      <c r="E24" s="15">
        <f t="shared" si="9"/>
        <v>8.5324232081911457E-3</v>
      </c>
      <c r="F24" s="14">
        <v>6.9444444444444404E-5</v>
      </c>
      <c r="G24" s="22"/>
      <c r="H24" s="15">
        <f t="shared" si="10"/>
        <v>2.714932126696833E-2</v>
      </c>
      <c r="I24" s="14">
        <v>3.4722222222222202E-5</v>
      </c>
      <c r="J24" s="22"/>
      <c r="K24" s="15">
        <f t="shared" si="11"/>
        <v>7.3529411764705812E-3</v>
      </c>
      <c r="L24" s="16">
        <f t="shared" si="12"/>
        <v>2.1990740740740762E-4</v>
      </c>
      <c r="M24" s="22"/>
      <c r="N24" s="17">
        <f t="shared" si="13"/>
        <v>1.0549694614103286E-2</v>
      </c>
    </row>
    <row r="25" spans="2:14" x14ac:dyDescent="0.25">
      <c r="B25" s="21" t="s">
        <v>19</v>
      </c>
      <c r="C25" s="14">
        <v>1.50462962962963E-4</v>
      </c>
      <c r="D25" s="22"/>
      <c r="E25" s="15">
        <f t="shared" si="9"/>
        <v>1.1092150170648466E-2</v>
      </c>
      <c r="F25" s="14">
        <v>0</v>
      </c>
      <c r="G25" s="22"/>
      <c r="H25" s="15">
        <f t="shared" si="10"/>
        <v>0</v>
      </c>
      <c r="I25" s="14">
        <v>0</v>
      </c>
      <c r="J25" s="22"/>
      <c r="K25" s="15">
        <f t="shared" si="11"/>
        <v>0</v>
      </c>
      <c r="L25" s="16">
        <f t="shared" si="12"/>
        <v>1.50462962962963E-4</v>
      </c>
      <c r="M25" s="22"/>
      <c r="N25" s="17">
        <f t="shared" si="13"/>
        <v>7.2182121043864534E-3</v>
      </c>
    </row>
    <row r="26" spans="2:14" x14ac:dyDescent="0.25">
      <c r="B26" s="21" t="s">
        <v>20</v>
      </c>
      <c r="C26" s="14">
        <v>9.8379629629629598E-4</v>
      </c>
      <c r="D26" s="22"/>
      <c r="E26" s="15">
        <f t="shared" si="9"/>
        <v>7.2525597269624542E-2</v>
      </c>
      <c r="F26" s="14">
        <v>1.04166666666667E-4</v>
      </c>
      <c r="G26" s="22"/>
      <c r="H26" s="15">
        <f t="shared" si="10"/>
        <v>4.0723981900452649E-2</v>
      </c>
      <c r="I26" s="14">
        <v>0</v>
      </c>
      <c r="J26" s="22"/>
      <c r="K26" s="15">
        <f t="shared" si="11"/>
        <v>0</v>
      </c>
      <c r="L26" s="16">
        <f t="shared" si="12"/>
        <v>1.0879629629629629E-3</v>
      </c>
      <c r="M26" s="22"/>
      <c r="N26" s="17">
        <f t="shared" si="13"/>
        <v>5.2193225985563564E-2</v>
      </c>
    </row>
    <row r="27" spans="2:14" ht="15.75" thickBot="1" x14ac:dyDescent="0.3">
      <c r="B27" s="28" t="s">
        <v>21</v>
      </c>
      <c r="C27" s="24">
        <v>0</v>
      </c>
      <c r="D27" s="29"/>
      <c r="E27" s="25">
        <f t="shared" si="9"/>
        <v>0</v>
      </c>
      <c r="F27" s="24">
        <v>0</v>
      </c>
      <c r="G27" s="29"/>
      <c r="H27" s="25">
        <f t="shared" si="10"/>
        <v>0</v>
      </c>
      <c r="I27" s="24">
        <v>0</v>
      </c>
      <c r="J27" s="29"/>
      <c r="K27" s="25">
        <f t="shared" si="11"/>
        <v>0</v>
      </c>
      <c r="L27" s="16">
        <f t="shared" si="12"/>
        <v>0</v>
      </c>
      <c r="M27" s="29"/>
      <c r="N27" s="27">
        <f t="shared" si="13"/>
        <v>0</v>
      </c>
    </row>
    <row r="28" spans="2:14" ht="16.5" thickTop="1" thickBot="1" x14ac:dyDescent="0.3">
      <c r="B28" s="36" t="s">
        <v>3</v>
      </c>
      <c r="C28" s="37">
        <f>SUM(C22:C27)</f>
        <v>5.5555555555555601E-3</v>
      </c>
      <c r="D28" s="38"/>
      <c r="E28" s="38">
        <f>IFERROR(SUM(E22:E27),0)</f>
        <v>0.40955631399317433</v>
      </c>
      <c r="F28" s="37">
        <f>SUM(F22:F27)</f>
        <v>1.2615740740740714E-3</v>
      </c>
      <c r="G28" s="38"/>
      <c r="H28" s="38">
        <f>IFERROR(SUM(H22:H27),0)</f>
        <v>0.49321266968325728</v>
      </c>
      <c r="I28" s="37">
        <f>SUM(I22:I27)</f>
        <v>1.4236111111111123E-3</v>
      </c>
      <c r="J28" s="38"/>
      <c r="K28" s="38">
        <f>IFERROR(SUM(K22:K27),0)</f>
        <v>0.30147058823529421</v>
      </c>
      <c r="L28" s="37">
        <f>SUM(L22:L27)</f>
        <v>8.2407407407407429E-3</v>
      </c>
      <c r="M28" s="38"/>
      <c r="N28" s="39">
        <f>IFERROR(SUM(N22:N27),0)</f>
        <v>0.39533592448639654</v>
      </c>
    </row>
    <row r="29" spans="2:14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6.5" thickTop="1" thickBot="1" x14ac:dyDescent="0.3">
      <c r="B30" s="36" t="s">
        <v>6</v>
      </c>
      <c r="C30" s="37">
        <f>SUM(C19,C28)</f>
        <v>1.3564814814814816E-2</v>
      </c>
      <c r="D30" s="40"/>
      <c r="E30" s="41">
        <f>IFERROR(SUM(E19,E28),0)</f>
        <v>1</v>
      </c>
      <c r="F30" s="37">
        <f>SUM(F19,F28)</f>
        <v>2.5578703703703683E-3</v>
      </c>
      <c r="G30" s="40"/>
      <c r="H30" s="41">
        <f>IFERROR(SUM(H19,H28),0)</f>
        <v>1</v>
      </c>
      <c r="I30" s="37">
        <f>SUM(I19,I28)</f>
        <v>4.722222222222224E-3</v>
      </c>
      <c r="J30" s="40"/>
      <c r="K30" s="41">
        <f>IFERROR(SUM(K19,K28),0)</f>
        <v>0.99999999999999978</v>
      </c>
      <c r="L30" s="42">
        <f>SUM(L19,L28)</f>
        <v>2.0844907407407409E-2</v>
      </c>
      <c r="M30" s="40"/>
      <c r="N30" s="43">
        <f>IFERROR(SUM(N19,N28),0)</f>
        <v>0.99999999999999989</v>
      </c>
    </row>
    <row r="31" spans="2:14" ht="66" customHeight="1" thickTop="1" thickBot="1" x14ac:dyDescent="0.3">
      <c r="B31" s="137" t="s">
        <v>39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&amp;R5</oddFoot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54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3.2060185185185199E-3</v>
      </c>
      <c r="D7" s="15">
        <f>IFERROR(C7/C$19,0)</f>
        <v>0.39856115107913692</v>
      </c>
      <c r="E7" s="15">
        <f>IFERROR(C7/C$30,0)</f>
        <v>0.20278184480234279</v>
      </c>
      <c r="F7" s="14">
        <v>7.4074074074074103E-4</v>
      </c>
      <c r="G7" s="15">
        <f>IFERROR(F7/F$19,0)</f>
        <v>0.57142857142857129</v>
      </c>
      <c r="H7" s="15">
        <f>IFERROR(F7/F$30,0)</f>
        <v>0.28699551569506687</v>
      </c>
      <c r="I7" s="14">
        <v>3.9467592592592601E-3</v>
      </c>
      <c r="J7" s="15">
        <f>IFERROR(I7/I$19,0)</f>
        <v>0.42255266418835186</v>
      </c>
      <c r="K7" s="17">
        <f>IFERROR(I7/I$30,0)</f>
        <v>0.21460037759597231</v>
      </c>
    </row>
    <row r="8" spans="2:11" x14ac:dyDescent="0.25">
      <c r="B8" s="13" t="s">
        <v>64</v>
      </c>
      <c r="C8" s="14">
        <v>3.6689814814814801E-3</v>
      </c>
      <c r="D8" s="15">
        <f t="shared" ref="D8:D18" si="0">IFERROR(C8/C$19,0)</f>
        <v>0.45611510791366899</v>
      </c>
      <c r="E8" s="15">
        <f t="shared" ref="E8:E18" si="1">IFERROR(C8/C$30,0)</f>
        <v>0.2320644216691069</v>
      </c>
      <c r="F8" s="14">
        <v>5.5555555555555599E-4</v>
      </c>
      <c r="G8" s="15">
        <f t="shared" ref="G8:G18" si="2">IFERROR(F8/F$19,0)</f>
        <v>0.42857142857142866</v>
      </c>
      <c r="H8" s="15">
        <f t="shared" ref="H8:H18" si="3">IFERROR(F8/F$30,0)</f>
        <v>0.21524663677130021</v>
      </c>
      <c r="I8" s="14">
        <v>4.2245370370370397E-3</v>
      </c>
      <c r="J8" s="15">
        <f t="shared" ref="J8:J18" si="4">IFERROR(I8/I$19,0)</f>
        <v>0.45229244114002493</v>
      </c>
      <c r="K8" s="17">
        <f t="shared" ref="K8:K18" si="5">IFERROR(I8/I$30,0)</f>
        <v>0.22970421648835754</v>
      </c>
    </row>
    <row r="9" spans="2:11" x14ac:dyDescent="0.25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11</v>
      </c>
      <c r="C10" s="14">
        <v>9.9537037037036999E-4</v>
      </c>
      <c r="D10" s="15">
        <f t="shared" si="0"/>
        <v>0.12374100719424458</v>
      </c>
      <c r="E10" s="15">
        <f t="shared" si="1"/>
        <v>6.2957540263543194E-2</v>
      </c>
      <c r="F10" s="14">
        <v>0</v>
      </c>
      <c r="G10" s="15">
        <f t="shared" si="2"/>
        <v>0</v>
      </c>
      <c r="H10" s="15">
        <f t="shared" si="3"/>
        <v>0</v>
      </c>
      <c r="I10" s="14">
        <v>9.9537037037036999E-4</v>
      </c>
      <c r="J10" s="15">
        <f t="shared" si="4"/>
        <v>0.10656753407682769</v>
      </c>
      <c r="K10" s="17">
        <f t="shared" si="5"/>
        <v>5.412208936438008E-2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.75" thickBot="1" x14ac:dyDescent="0.3">
      <c r="B18" s="23" t="s">
        <v>14</v>
      </c>
      <c r="C18" s="24">
        <v>1.7361111111111101E-4</v>
      </c>
      <c r="D18" s="25">
        <f t="shared" si="0"/>
        <v>2.1582733812949631E-2</v>
      </c>
      <c r="E18" s="25">
        <f t="shared" si="1"/>
        <v>1.0980966325036602E-2</v>
      </c>
      <c r="F18" s="24">
        <v>0</v>
      </c>
      <c r="G18" s="25">
        <f t="shared" si="2"/>
        <v>0</v>
      </c>
      <c r="H18" s="25">
        <f t="shared" si="3"/>
        <v>0</v>
      </c>
      <c r="I18" s="24">
        <v>1.7361111111111101E-4</v>
      </c>
      <c r="J18" s="25">
        <f t="shared" si="4"/>
        <v>1.8587360594795523E-2</v>
      </c>
      <c r="K18" s="27">
        <f t="shared" si="5"/>
        <v>9.4398993077407095E-3</v>
      </c>
    </row>
    <row r="19" spans="2:11" ht="16.5" thickTop="1" thickBot="1" x14ac:dyDescent="0.3">
      <c r="B19" s="36" t="s">
        <v>3</v>
      </c>
      <c r="C19" s="37">
        <f>SUM(C7:C18)</f>
        <v>8.0439814814814801E-3</v>
      </c>
      <c r="D19" s="38">
        <f>IFERROR(SUM(D7:D18),0)</f>
        <v>1.0000000000000002</v>
      </c>
      <c r="E19" s="38">
        <f>IFERROR(SUM(E7:E18),0)</f>
        <v>0.50878477306002956</v>
      </c>
      <c r="F19" s="37">
        <f>SUM(F7:F18)</f>
        <v>1.2962962962962971E-3</v>
      </c>
      <c r="G19" s="38">
        <f>IFERROR(SUM(G7:G18),0)</f>
        <v>1</v>
      </c>
      <c r="H19" s="38">
        <f>IFERROR(SUM(H7:H18),0)</f>
        <v>0.50224215246636705</v>
      </c>
      <c r="I19" s="37">
        <f>SUM(I7:I18)</f>
        <v>9.3402777777777807E-3</v>
      </c>
      <c r="J19" s="38">
        <f>IFERROR(SUM(J7:J18),0)</f>
        <v>1</v>
      </c>
      <c r="K19" s="39">
        <f>IFERROR(SUM(K7:K18),0)</f>
        <v>0.50786658275645069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2.3148148148148099E-3</v>
      </c>
      <c r="D22" s="22"/>
      <c r="E22" s="15">
        <f>IFERROR(C22/C$30,0)</f>
        <v>0.14641288433382113</v>
      </c>
      <c r="F22" s="14">
        <v>1.2731481481481499E-4</v>
      </c>
      <c r="G22" s="22"/>
      <c r="H22" s="15">
        <f>IFERROR(F22/F$30,0)</f>
        <v>4.9327354260089662E-2</v>
      </c>
      <c r="I22" s="14">
        <v>2.44212962962963E-3</v>
      </c>
      <c r="J22" s="22"/>
      <c r="K22" s="17">
        <f>IFERROR(I22/I$30,0)</f>
        <v>0.13278791692888608</v>
      </c>
    </row>
    <row r="23" spans="2:1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x14ac:dyDescent="0.25">
      <c r="B24" s="21" t="s">
        <v>18</v>
      </c>
      <c r="C24" s="14">
        <v>8.1018518518518503E-5</v>
      </c>
      <c r="D24" s="22"/>
      <c r="E24" s="15">
        <f t="shared" si="6"/>
        <v>5.12445095168375E-3</v>
      </c>
      <c r="F24" s="14">
        <v>1.15740740740741E-4</v>
      </c>
      <c r="G24" s="22"/>
      <c r="H24" s="15">
        <f t="shared" si="7"/>
        <v>4.4843049327354279E-2</v>
      </c>
      <c r="I24" s="14">
        <v>1.9675925925925899E-4</v>
      </c>
      <c r="J24" s="22"/>
      <c r="K24" s="17">
        <f t="shared" si="8"/>
        <v>1.0698552548772796E-2</v>
      </c>
    </row>
    <row r="25" spans="2:11" x14ac:dyDescent="0.25">
      <c r="B25" s="21" t="s">
        <v>19</v>
      </c>
      <c r="C25" s="14">
        <v>4.1435185185185203E-3</v>
      </c>
      <c r="D25" s="22"/>
      <c r="E25" s="15">
        <f t="shared" si="6"/>
        <v>0.26207906295754052</v>
      </c>
      <c r="F25" s="14">
        <v>1.0416666666666699E-3</v>
      </c>
      <c r="G25" s="22"/>
      <c r="H25" s="15">
        <f t="shared" si="7"/>
        <v>0.40358744394618884</v>
      </c>
      <c r="I25" s="14">
        <v>5.1851851851851902E-3</v>
      </c>
      <c r="J25" s="22"/>
      <c r="K25" s="17">
        <f t="shared" si="8"/>
        <v>0.28193832599118962</v>
      </c>
    </row>
    <row r="26" spans="2:11" x14ac:dyDescent="0.25">
      <c r="B26" s="21" t="s">
        <v>20</v>
      </c>
      <c r="C26" s="14">
        <v>1.2268518518518501E-3</v>
      </c>
      <c r="D26" s="22"/>
      <c r="E26" s="15">
        <f t="shared" si="6"/>
        <v>7.7598828696925262E-2</v>
      </c>
      <c r="F26" s="14">
        <v>0</v>
      </c>
      <c r="G26" s="22"/>
      <c r="H26" s="15">
        <f t="shared" si="7"/>
        <v>0</v>
      </c>
      <c r="I26" s="14">
        <v>1.2268518518518501E-3</v>
      </c>
      <c r="J26" s="22"/>
      <c r="K26" s="17">
        <f t="shared" si="8"/>
        <v>6.6708621774700952E-2</v>
      </c>
    </row>
    <row r="27" spans="2:1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6.5" thickTop="1" thickBot="1" x14ac:dyDescent="0.3">
      <c r="B28" s="36" t="s">
        <v>3</v>
      </c>
      <c r="C28" s="37">
        <f>SUM(C22:C27)</f>
        <v>7.7662037037036988E-3</v>
      </c>
      <c r="D28" s="38"/>
      <c r="E28" s="38">
        <f>IFERROR(SUM(E22:E27),0)</f>
        <v>0.49121522693997066</v>
      </c>
      <c r="F28" s="37">
        <f>SUM(F22:F27)</f>
        <v>1.2847222222222259E-3</v>
      </c>
      <c r="G28" s="38"/>
      <c r="H28" s="38">
        <f>IFERROR(SUM(H22:H27),0)</f>
        <v>0.49775784753363278</v>
      </c>
      <c r="I28" s="37">
        <f>SUM(I22:I27)</f>
        <v>9.0509259259259293E-3</v>
      </c>
      <c r="J28" s="38"/>
      <c r="K28" s="39">
        <f>IFERROR(SUM(K22:K27),0)</f>
        <v>0.49213341724354942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f>SUM(C19,C28)</f>
        <v>1.5810185185185177E-2</v>
      </c>
      <c r="D30" s="40"/>
      <c r="E30" s="41">
        <f>IFERROR(SUM(E19,E28),0)</f>
        <v>1.0000000000000002</v>
      </c>
      <c r="F30" s="37">
        <f>SUM(F19,F28)</f>
        <v>2.5810185185185233E-3</v>
      </c>
      <c r="G30" s="40"/>
      <c r="H30" s="41">
        <f>IFERROR(SUM(H19,H28),0)</f>
        <v>0.99999999999999978</v>
      </c>
      <c r="I30" s="37">
        <f>SUM(I19,I28)</f>
        <v>1.8391203703703708E-2</v>
      </c>
      <c r="J30" s="40"/>
      <c r="K30" s="43">
        <f>IFERROR(SUM(K19,K28),0)</f>
        <v>1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&amp;R18
</oddFoot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40" t="s">
        <v>57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4.31712962962963E-3</v>
      </c>
      <c r="D7" s="15">
        <f>IFERROR(C7/C$19,0)</f>
        <v>0.32294372294372287</v>
      </c>
      <c r="E7" s="15">
        <f>IFERROR(C7/C$30,0)</f>
        <v>0.1018013100436681</v>
      </c>
      <c r="F7" s="14">
        <v>1.71296296296296E-3</v>
      </c>
      <c r="G7" s="15">
        <f>IFERROR(F7/F$19,0)</f>
        <v>0.20385674931129436</v>
      </c>
      <c r="H7" s="15">
        <f>IFERROR(F7/F$30,0)</f>
        <v>0.10213940648723237</v>
      </c>
      <c r="I7" s="14">
        <v>6.0300925925925904E-3</v>
      </c>
      <c r="J7" s="15">
        <f>IFERROR(I7/I$19,0)</f>
        <v>0.27698032961190849</v>
      </c>
      <c r="K7" s="17">
        <f>IFERROR(I7/I$30,0)</f>
        <v>0.10189712497555256</v>
      </c>
    </row>
    <row r="8" spans="2:11" x14ac:dyDescent="0.25">
      <c r="B8" s="13" t="s">
        <v>64</v>
      </c>
      <c r="C8" s="14">
        <v>4.2013888888888899E-3</v>
      </c>
      <c r="D8" s="15">
        <f t="shared" ref="D8:D18" si="0">IFERROR(C8/C$19,0)</f>
        <v>0.31428571428571428</v>
      </c>
      <c r="E8" s="15">
        <f t="shared" ref="E8:E18" si="1">IFERROR(C8/C$30,0)</f>
        <v>9.9072052401746713E-2</v>
      </c>
      <c r="F8" s="14">
        <v>1.55092592592593E-3</v>
      </c>
      <c r="G8" s="15">
        <f t="shared" ref="G8:G18" si="2">IFERROR(F8/F$19,0)</f>
        <v>0.18457300275482139</v>
      </c>
      <c r="H8" s="15">
        <f t="shared" ref="H8:H18" si="3">IFERROR(F8/F$30,0)</f>
        <v>9.2477570738440512E-2</v>
      </c>
      <c r="I8" s="14">
        <v>5.7523148148148203E-3</v>
      </c>
      <c r="J8" s="15">
        <f t="shared" ref="J8:J18" si="4">IFERROR(I8/I$19,0)</f>
        <v>0.26422115895800136</v>
      </c>
      <c r="K8" s="17">
        <f t="shared" ref="K8:K18" si="5">IFERROR(I8/I$30,0)</f>
        <v>9.7203207510268119E-2</v>
      </c>
    </row>
    <row r="9" spans="2:11" x14ac:dyDescent="0.25">
      <c r="B9" s="13" t="s">
        <v>65</v>
      </c>
      <c r="C9" s="14">
        <v>1.9675925925925899E-4</v>
      </c>
      <c r="D9" s="15">
        <f t="shared" si="0"/>
        <v>1.4718614718614693E-2</v>
      </c>
      <c r="E9" s="15">
        <f t="shared" si="1"/>
        <v>4.6397379912663673E-3</v>
      </c>
      <c r="F9" s="14">
        <v>1.13425925925926E-3</v>
      </c>
      <c r="G9" s="15">
        <f t="shared" si="2"/>
        <v>0.13498622589531686</v>
      </c>
      <c r="H9" s="15">
        <f t="shared" si="3"/>
        <v>6.7632850241545917E-2</v>
      </c>
      <c r="I9" s="14">
        <v>1.33101851851852E-3</v>
      </c>
      <c r="J9" s="15">
        <f t="shared" si="4"/>
        <v>6.1137692716640164E-2</v>
      </c>
      <c r="K9" s="17">
        <f t="shared" si="5"/>
        <v>2.2491687854488601E-2</v>
      </c>
    </row>
    <row r="10" spans="2:11" x14ac:dyDescent="0.25">
      <c r="B10" s="13" t="s">
        <v>11</v>
      </c>
      <c r="C10" s="14">
        <v>1.6087962962963E-3</v>
      </c>
      <c r="D10" s="15">
        <f t="shared" si="0"/>
        <v>0.12034632034632058</v>
      </c>
      <c r="E10" s="15">
        <f t="shared" si="1"/>
        <v>3.7936681222707498E-2</v>
      </c>
      <c r="F10" s="14">
        <v>2.8587962962962998E-3</v>
      </c>
      <c r="G10" s="15">
        <f t="shared" si="2"/>
        <v>0.34022038567493146</v>
      </c>
      <c r="H10" s="15">
        <f t="shared" si="3"/>
        <v>0.17046238785369236</v>
      </c>
      <c r="I10" s="14">
        <v>4.4675925925925898E-3</v>
      </c>
      <c r="J10" s="15">
        <f t="shared" si="4"/>
        <v>0.20520999468367881</v>
      </c>
      <c r="K10" s="17">
        <f t="shared" si="5"/>
        <v>7.5493839233326837E-2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.75" thickBot="1" x14ac:dyDescent="0.3">
      <c r="B18" s="23" t="s">
        <v>14</v>
      </c>
      <c r="C18" s="24">
        <v>3.04398148148148E-3</v>
      </c>
      <c r="D18" s="25">
        <f t="shared" si="0"/>
        <v>0.22770562770562752</v>
      </c>
      <c r="E18" s="25">
        <f t="shared" si="1"/>
        <v>7.1779475982532689E-2</v>
      </c>
      <c r="F18" s="24">
        <v>1.1458333333333301E-3</v>
      </c>
      <c r="G18" s="25">
        <f t="shared" si="2"/>
        <v>0.13636363636363594</v>
      </c>
      <c r="H18" s="25">
        <f t="shared" si="3"/>
        <v>6.8322981366459409E-2</v>
      </c>
      <c r="I18" s="24">
        <v>4.1898148148148103E-3</v>
      </c>
      <c r="J18" s="25">
        <f t="shared" si="4"/>
        <v>0.19245082402977123</v>
      </c>
      <c r="K18" s="27">
        <f t="shared" si="5"/>
        <v>7.0799921768042229E-2</v>
      </c>
    </row>
    <row r="19" spans="2:11" ht="16.5" thickTop="1" thickBot="1" x14ac:dyDescent="0.3">
      <c r="B19" s="36" t="s">
        <v>3</v>
      </c>
      <c r="C19" s="37">
        <f>SUM(C7:C18)</f>
        <v>1.336805555555556E-2</v>
      </c>
      <c r="D19" s="38">
        <f>IFERROR(SUM(D7:D18),0)</f>
        <v>0.99999999999999989</v>
      </c>
      <c r="E19" s="38">
        <f>IFERROR(SUM(E7:E18),0)</f>
        <v>0.31522925764192139</v>
      </c>
      <c r="F19" s="37">
        <f>SUM(F7:F18)</f>
        <v>8.4027777777777798E-3</v>
      </c>
      <c r="G19" s="38">
        <f>IFERROR(SUM(G7:G18),0)</f>
        <v>0.99999999999999989</v>
      </c>
      <c r="H19" s="38">
        <f>IFERROR(SUM(H7:H18),0)</f>
        <v>0.50103519668737062</v>
      </c>
      <c r="I19" s="37">
        <f>SUM(I7:I18)</f>
        <v>2.177083333333333E-2</v>
      </c>
      <c r="J19" s="38">
        <f>IFERROR(SUM(J7:J18),0)</f>
        <v>1.0000000000000002</v>
      </c>
      <c r="K19" s="39">
        <f>IFERROR(SUM(K7:K18),0)</f>
        <v>0.36788578134167832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3.8541666666666698E-3</v>
      </c>
      <c r="D22" s="22"/>
      <c r="E22" s="15">
        <f>IFERROR(C22/C$30,0)</f>
        <v>9.0884279475982571E-2</v>
      </c>
      <c r="F22" s="14">
        <v>4.7453703703703698E-4</v>
      </c>
      <c r="G22" s="22"/>
      <c r="H22" s="15">
        <f>IFERROR(F22/F$30,0)</f>
        <v>2.8295376121463066E-2</v>
      </c>
      <c r="I22" s="14">
        <v>4.3287037037037001E-3</v>
      </c>
      <c r="J22" s="22"/>
      <c r="K22" s="17">
        <f>IFERROR(I22/I$30,0)</f>
        <v>7.3146880500684533E-2</v>
      </c>
    </row>
    <row r="23" spans="2:11" x14ac:dyDescent="0.25">
      <c r="B23" s="21" t="s">
        <v>17</v>
      </c>
      <c r="C23" s="14">
        <v>3.4722222222222202E-5</v>
      </c>
      <c r="D23" s="22"/>
      <c r="E23" s="15">
        <f t="shared" ref="E23:E27" si="6">IFERROR(C23/C$30,0)</f>
        <v>8.1877729257641841E-4</v>
      </c>
      <c r="F23" s="14">
        <v>0</v>
      </c>
      <c r="G23" s="22"/>
      <c r="H23" s="15">
        <f t="shared" ref="H23:H27" si="7">IFERROR(F23/F$30,0)</f>
        <v>0</v>
      </c>
      <c r="I23" s="14">
        <v>3.4722222222222202E-5</v>
      </c>
      <c r="J23" s="22"/>
      <c r="K23" s="17">
        <f t="shared" ref="K23:K27" si="8">IFERROR(I23/I$30,0)</f>
        <v>5.8673968316057127E-4</v>
      </c>
    </row>
    <row r="24" spans="2:11" x14ac:dyDescent="0.25">
      <c r="B24" s="21" t="s">
        <v>18</v>
      </c>
      <c r="C24" s="14">
        <v>2.7777777777777799E-4</v>
      </c>
      <c r="D24" s="22"/>
      <c r="E24" s="15">
        <f t="shared" si="6"/>
        <v>6.5502183406113568E-3</v>
      </c>
      <c r="F24" s="14">
        <v>0</v>
      </c>
      <c r="G24" s="22"/>
      <c r="H24" s="15">
        <f t="shared" si="7"/>
        <v>0</v>
      </c>
      <c r="I24" s="14">
        <v>2.7777777777777799E-4</v>
      </c>
      <c r="J24" s="22"/>
      <c r="K24" s="17">
        <f t="shared" si="8"/>
        <v>4.6939174652845762E-3</v>
      </c>
    </row>
    <row r="25" spans="2:11" x14ac:dyDescent="0.25">
      <c r="B25" s="21" t="s">
        <v>19</v>
      </c>
      <c r="C25" s="14">
        <v>4.7800925925925901E-3</v>
      </c>
      <c r="D25" s="22"/>
      <c r="E25" s="15">
        <f t="shared" si="6"/>
        <v>0.11271834061135362</v>
      </c>
      <c r="F25" s="14">
        <v>2.9629629629629602E-3</v>
      </c>
      <c r="G25" s="22"/>
      <c r="H25" s="15">
        <f t="shared" si="7"/>
        <v>0.17667356797791559</v>
      </c>
      <c r="I25" s="14">
        <v>7.7430555555555603E-3</v>
      </c>
      <c r="J25" s="22"/>
      <c r="K25" s="17">
        <f t="shared" si="8"/>
        <v>0.13084294934480756</v>
      </c>
    </row>
    <row r="26" spans="2:11" x14ac:dyDescent="0.25">
      <c r="B26" s="21" t="s">
        <v>20</v>
      </c>
      <c r="C26" s="14">
        <v>2.0092592592592599E-2</v>
      </c>
      <c r="D26" s="22"/>
      <c r="E26" s="15">
        <f t="shared" si="6"/>
        <v>0.47379912663755458</v>
      </c>
      <c r="F26" s="14">
        <v>4.9305555555555604E-3</v>
      </c>
      <c r="G26" s="22"/>
      <c r="H26" s="15">
        <f t="shared" si="7"/>
        <v>0.29399585921325072</v>
      </c>
      <c r="I26" s="14">
        <v>2.50231481481481E-2</v>
      </c>
      <c r="J26" s="22"/>
      <c r="K26" s="17">
        <f t="shared" si="8"/>
        <v>0.42284373166438444</v>
      </c>
    </row>
    <row r="27" spans="2:1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6.5" thickTop="1" thickBot="1" x14ac:dyDescent="0.3">
      <c r="B28" s="36" t="s">
        <v>3</v>
      </c>
      <c r="C28" s="37">
        <f>SUM(C22:C27)</f>
        <v>2.9039351851851858E-2</v>
      </c>
      <c r="D28" s="38"/>
      <c r="E28" s="38">
        <f>IFERROR(SUM(E22:E27),0)</f>
        <v>0.68477074235807855</v>
      </c>
      <c r="F28" s="37">
        <f>SUM(F22:F27)</f>
        <v>8.3680555555555574E-3</v>
      </c>
      <c r="G28" s="38"/>
      <c r="H28" s="38">
        <f>IFERROR(SUM(H22:H27),0)</f>
        <v>0.49896480331262938</v>
      </c>
      <c r="I28" s="37">
        <f>SUM(I22:I27)</f>
        <v>3.7407407407407361E-2</v>
      </c>
      <c r="J28" s="38"/>
      <c r="K28" s="39">
        <f>IFERROR(SUM(K22:K27),0)</f>
        <v>0.63211421865832174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f>SUM(C19,C28)</f>
        <v>4.2407407407407421E-2</v>
      </c>
      <c r="D30" s="40"/>
      <c r="E30" s="41">
        <f>IFERROR(SUM(E19,E28),0)</f>
        <v>1</v>
      </c>
      <c r="F30" s="37">
        <f>SUM(F19,F28)</f>
        <v>1.6770833333333339E-2</v>
      </c>
      <c r="G30" s="40"/>
      <c r="H30" s="41">
        <f>IFERROR(SUM(H19,H28),0)</f>
        <v>1</v>
      </c>
      <c r="I30" s="37">
        <f>SUM(I19,I28)</f>
        <v>5.9178240740740691E-2</v>
      </c>
      <c r="J30" s="40"/>
      <c r="K30" s="43">
        <f>IFERROR(SUM(K19,K28),0)</f>
        <v>1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&amp;R19
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51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0</v>
      </c>
      <c r="D7" s="15">
        <f>IFERROR(C7/C$19,0)</f>
        <v>0</v>
      </c>
      <c r="E7" s="15">
        <f>IFERROR(C7/C$30,0)</f>
        <v>0</v>
      </c>
      <c r="F7" s="14">
        <v>0</v>
      </c>
      <c r="G7" s="15">
        <f>IFERROR(F7/F$19,0)</f>
        <v>0</v>
      </c>
      <c r="H7" s="15">
        <f>IFERROR(F7/F$30,0)</f>
        <v>0</v>
      </c>
      <c r="I7" s="14">
        <v>0</v>
      </c>
      <c r="J7" s="15">
        <f>IFERROR(I7/I$19,0)</f>
        <v>0</v>
      </c>
      <c r="K7" s="17">
        <f>IFERROR(I7/I$30,0)</f>
        <v>0</v>
      </c>
    </row>
    <row r="8" spans="2:11" x14ac:dyDescent="0.25">
      <c r="B8" s="13" t="s">
        <v>64</v>
      </c>
      <c r="C8" s="14">
        <v>0</v>
      </c>
      <c r="D8" s="15">
        <f t="shared" ref="D8:D18" si="0">IFERROR(C8/C$19,0)</f>
        <v>0</v>
      </c>
      <c r="E8" s="15">
        <f t="shared" ref="E8:E18" si="1">IFERROR(C8/C$30,0)</f>
        <v>0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0</v>
      </c>
      <c r="J8" s="15">
        <f t="shared" ref="J8:J18" si="4">IFERROR(I8/I$19,0)</f>
        <v>0</v>
      </c>
      <c r="K8" s="17">
        <f t="shared" ref="K8:K18" si="5">IFERROR(I8/I$30,0)</f>
        <v>0</v>
      </c>
    </row>
    <row r="9" spans="2:11" x14ac:dyDescent="0.25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11</v>
      </c>
      <c r="C10" s="14">
        <v>0</v>
      </c>
      <c r="D10" s="15">
        <f t="shared" si="0"/>
        <v>0</v>
      </c>
      <c r="E10" s="15">
        <f t="shared" si="1"/>
        <v>0</v>
      </c>
      <c r="F10" s="14">
        <v>0</v>
      </c>
      <c r="G10" s="15">
        <f t="shared" si="2"/>
        <v>0</v>
      </c>
      <c r="H10" s="15">
        <f t="shared" si="3"/>
        <v>0</v>
      </c>
      <c r="I10" s="14">
        <v>0</v>
      </c>
      <c r="J10" s="15">
        <f t="shared" si="4"/>
        <v>0</v>
      </c>
      <c r="K10" s="17">
        <f t="shared" si="5"/>
        <v>0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.75" thickBot="1" x14ac:dyDescent="0.3">
      <c r="B18" s="23" t="s">
        <v>14</v>
      </c>
      <c r="C18" s="24">
        <v>0</v>
      </c>
      <c r="D18" s="25">
        <f t="shared" si="0"/>
        <v>0</v>
      </c>
      <c r="E18" s="25">
        <f t="shared" si="1"/>
        <v>0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7">
        <f t="shared" si="5"/>
        <v>0</v>
      </c>
    </row>
    <row r="19" spans="2:11" ht="16.5" thickTop="1" thickBot="1" x14ac:dyDescent="0.3">
      <c r="B19" s="36" t="s">
        <v>3</v>
      </c>
      <c r="C19" s="37">
        <f>SUM(C7:C18)</f>
        <v>0</v>
      </c>
      <c r="D19" s="38">
        <f>IFERROR(SUM(D7:D18),0)</f>
        <v>0</v>
      </c>
      <c r="E19" s="38">
        <f>IFERROR(SUM(E7:E18),0)</f>
        <v>0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0</v>
      </c>
      <c r="J19" s="38">
        <f>IFERROR(SUM(J7:J18),0)</f>
        <v>0</v>
      </c>
      <c r="K19" s="39">
        <f>IFERROR(SUM(K7:K18),0)</f>
        <v>0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3.8194444444444398E-4</v>
      </c>
      <c r="D22" s="22"/>
      <c r="E22" s="15">
        <f>IFERROR(C22/C$30,0)</f>
        <v>3.0054644808743133E-2</v>
      </c>
      <c r="F22" s="14">
        <v>3.00925925925926E-4</v>
      </c>
      <c r="G22" s="22"/>
      <c r="H22" s="15">
        <f>IFERROR(F22/F$30,0)</f>
        <v>1</v>
      </c>
      <c r="I22" s="14">
        <v>6.8287037037037003E-4</v>
      </c>
      <c r="J22" s="22"/>
      <c r="K22" s="17">
        <f>IFERROR(I22/I$30,0)</f>
        <v>5.2491103202846945E-2</v>
      </c>
    </row>
    <row r="23" spans="2:1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x14ac:dyDescent="0.25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x14ac:dyDescent="0.25">
      <c r="B25" s="21" t="s">
        <v>19</v>
      </c>
      <c r="C25" s="14">
        <v>3.2407407407407402E-3</v>
      </c>
      <c r="D25" s="22"/>
      <c r="E25" s="15">
        <f t="shared" si="6"/>
        <v>0.25500910746812383</v>
      </c>
      <c r="F25" s="14">
        <v>0</v>
      </c>
      <c r="G25" s="22"/>
      <c r="H25" s="15">
        <f t="shared" si="7"/>
        <v>0</v>
      </c>
      <c r="I25" s="14">
        <v>3.2407407407407402E-3</v>
      </c>
      <c r="J25" s="22"/>
      <c r="K25" s="17">
        <f t="shared" si="8"/>
        <v>0.24911032028469746</v>
      </c>
    </row>
    <row r="26" spans="2:11" x14ac:dyDescent="0.25">
      <c r="B26" s="21" t="s">
        <v>20</v>
      </c>
      <c r="C26" s="14">
        <v>9.08564814814815E-3</v>
      </c>
      <c r="D26" s="22"/>
      <c r="E26" s="15">
        <f t="shared" si="6"/>
        <v>0.71493624772313313</v>
      </c>
      <c r="F26" s="14">
        <v>0</v>
      </c>
      <c r="G26" s="22"/>
      <c r="H26" s="15">
        <f t="shared" si="7"/>
        <v>0</v>
      </c>
      <c r="I26" s="14">
        <v>9.08564814814815E-3</v>
      </c>
      <c r="J26" s="22"/>
      <c r="K26" s="17">
        <f t="shared" si="8"/>
        <v>0.69839857651245563</v>
      </c>
    </row>
    <row r="27" spans="2:1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6.5" thickTop="1" thickBot="1" x14ac:dyDescent="0.3">
      <c r="B28" s="36" t="s">
        <v>3</v>
      </c>
      <c r="C28" s="37">
        <f>SUM(C22:C27)</f>
        <v>1.2708333333333334E-2</v>
      </c>
      <c r="D28" s="38"/>
      <c r="E28" s="38">
        <f>IFERROR(SUM(E22:E27),0)</f>
        <v>1</v>
      </c>
      <c r="F28" s="37">
        <f>SUM(F22:F27)</f>
        <v>3.00925925925926E-4</v>
      </c>
      <c r="G28" s="38"/>
      <c r="H28" s="38">
        <f>IFERROR(SUM(H22:H27),0)</f>
        <v>1</v>
      </c>
      <c r="I28" s="37">
        <f>SUM(I22:I27)</f>
        <v>1.300925925925926E-2</v>
      </c>
      <c r="J28" s="38"/>
      <c r="K28" s="39">
        <f>IFERROR(SUM(K22:K27),0)</f>
        <v>1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f>SUM(C19,C28)</f>
        <v>1.2708333333333334E-2</v>
      </c>
      <c r="D30" s="40"/>
      <c r="E30" s="41">
        <f>IFERROR(SUM(E19,E28),0)</f>
        <v>1</v>
      </c>
      <c r="F30" s="37">
        <f>SUM(F19,F28)</f>
        <v>3.00925925925926E-4</v>
      </c>
      <c r="G30" s="40"/>
      <c r="H30" s="41">
        <f>IFERROR(SUM(H19,H28),0)</f>
        <v>1</v>
      </c>
      <c r="I30" s="37">
        <f>SUM(I19,I28)</f>
        <v>1.300925925925926E-2</v>
      </c>
      <c r="J30" s="40"/>
      <c r="K30" s="43">
        <f>IFERROR(SUM(K19,K28),0)</f>
        <v>1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&amp;R21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53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8.7152777777777801E-3</v>
      </c>
      <c r="D7" s="15">
        <f>IFERROR(C7/C$19,0)</f>
        <v>0.57568807339449579</v>
      </c>
      <c r="E7" s="15">
        <f>IFERROR(C7/C$30,0)</f>
        <v>0.1129443527823609</v>
      </c>
      <c r="F7" s="14">
        <v>7.5231481481481503E-4</v>
      </c>
      <c r="G7" s="15">
        <f>IFERROR(F7/F$19,0)</f>
        <v>0.28260869565217411</v>
      </c>
      <c r="H7" s="15">
        <f>IFERROR(F7/F$30,0)</f>
        <v>7.3033707865168621E-2</v>
      </c>
      <c r="I7" s="14">
        <v>9.46759259259259E-3</v>
      </c>
      <c r="J7" s="15">
        <f>IFERROR(I7/I$19,0)</f>
        <v>0.53185955786735994</v>
      </c>
      <c r="K7" s="17">
        <f>IFERROR(I7/I$30,0)</f>
        <v>0.10824401217414324</v>
      </c>
    </row>
    <row r="8" spans="2:11" x14ac:dyDescent="0.25">
      <c r="B8" s="13" t="s">
        <v>64</v>
      </c>
      <c r="C8" s="14">
        <v>4.6990740740740699E-3</v>
      </c>
      <c r="D8" s="15">
        <f t="shared" ref="D8:D18" si="0">IFERROR(C8/C$19,0)</f>
        <v>0.31039755351681941</v>
      </c>
      <c r="E8" s="15">
        <f t="shared" ref="E8:E18" si="1">IFERROR(C8/C$30,0)</f>
        <v>6.0896955152242326E-2</v>
      </c>
      <c r="F8" s="14">
        <v>4.3981481481481503E-4</v>
      </c>
      <c r="G8" s="15">
        <f t="shared" ref="G8:G18" si="2">IFERROR(F8/F$19,0)</f>
        <v>0.16521739130434795</v>
      </c>
      <c r="H8" s="15">
        <f t="shared" ref="H8:H18" si="3">IFERROR(F8/F$30,0)</f>
        <v>4.2696629213483203E-2</v>
      </c>
      <c r="I8" s="14">
        <v>5.1388888888888899E-3</v>
      </c>
      <c r="J8" s="15">
        <f t="shared" ref="J8:J18" si="4">IFERROR(I8/I$19,0)</f>
        <v>0.28868660598179458</v>
      </c>
      <c r="K8" s="17">
        <f t="shared" ref="K8:K18" si="5">IFERROR(I8/I$30,0)</f>
        <v>5.8753473600635236E-2</v>
      </c>
    </row>
    <row r="9" spans="2:11" x14ac:dyDescent="0.25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11</v>
      </c>
      <c r="C10" s="14">
        <v>1.0069444444444401E-3</v>
      </c>
      <c r="D10" s="15">
        <f t="shared" si="0"/>
        <v>6.6513761467889648E-2</v>
      </c>
      <c r="E10" s="15">
        <f t="shared" si="1"/>
        <v>1.3049347532623311E-2</v>
      </c>
      <c r="F10" s="14">
        <v>3.00925925925926E-4</v>
      </c>
      <c r="G10" s="15">
        <f t="shared" si="2"/>
        <v>0.11304347826086963</v>
      </c>
      <c r="H10" s="15">
        <f t="shared" si="3"/>
        <v>2.9213483146067448E-2</v>
      </c>
      <c r="I10" s="14">
        <v>1.30787037037037E-3</v>
      </c>
      <c r="J10" s="15">
        <f t="shared" si="4"/>
        <v>7.3472041612483718E-2</v>
      </c>
      <c r="K10" s="17">
        <f t="shared" si="5"/>
        <v>1.4953023686648151E-2</v>
      </c>
    </row>
    <row r="11" spans="2:11" x14ac:dyDescent="0.25">
      <c r="B11" s="13" t="s">
        <v>12</v>
      </c>
      <c r="C11" s="14">
        <v>4.3981481481481503E-4</v>
      </c>
      <c r="D11" s="15">
        <f t="shared" si="0"/>
        <v>2.9051987767584123E-2</v>
      </c>
      <c r="E11" s="15">
        <f t="shared" si="1"/>
        <v>5.6997150142492894E-3</v>
      </c>
      <c r="F11" s="14">
        <v>1.16898148148148E-3</v>
      </c>
      <c r="G11" s="15">
        <f t="shared" si="2"/>
        <v>0.43913043478260833</v>
      </c>
      <c r="H11" s="15">
        <f t="shared" si="3"/>
        <v>0.11348314606741569</v>
      </c>
      <c r="I11" s="14">
        <v>1.6087962962963E-3</v>
      </c>
      <c r="J11" s="15">
        <f t="shared" si="4"/>
        <v>9.0377113133940382E-2</v>
      </c>
      <c r="K11" s="17">
        <f t="shared" si="5"/>
        <v>1.8393542411009718E-2</v>
      </c>
    </row>
    <row r="12" spans="2:1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.75" thickBot="1" x14ac:dyDescent="0.3">
      <c r="B18" s="23" t="s">
        <v>14</v>
      </c>
      <c r="C18" s="24">
        <v>2.7777777777777799E-4</v>
      </c>
      <c r="D18" s="25">
        <f t="shared" si="0"/>
        <v>1.8348623853211031E-2</v>
      </c>
      <c r="E18" s="25">
        <f t="shared" si="1"/>
        <v>3.5998200089995525E-3</v>
      </c>
      <c r="F18" s="24">
        <v>0</v>
      </c>
      <c r="G18" s="25">
        <f t="shared" si="2"/>
        <v>0</v>
      </c>
      <c r="H18" s="25">
        <f t="shared" si="3"/>
        <v>0</v>
      </c>
      <c r="I18" s="24">
        <v>2.7777777777777799E-4</v>
      </c>
      <c r="J18" s="25">
        <f t="shared" si="4"/>
        <v>1.5604681404421337E-2</v>
      </c>
      <c r="K18" s="27">
        <f t="shared" si="5"/>
        <v>3.175863437872177E-3</v>
      </c>
    </row>
    <row r="19" spans="2:11" ht="16.5" thickTop="1" thickBot="1" x14ac:dyDescent="0.3">
      <c r="B19" s="36" t="s">
        <v>3</v>
      </c>
      <c r="C19" s="37">
        <f>SUM(C7:C18)</f>
        <v>1.5138888888888884E-2</v>
      </c>
      <c r="D19" s="38">
        <f>IFERROR(SUM(D7:D18),0)</f>
        <v>1</v>
      </c>
      <c r="E19" s="38">
        <f>IFERROR(SUM(E7:E18),0)</f>
        <v>0.1961901904904754</v>
      </c>
      <c r="F19" s="37">
        <f>SUM(F7:F18)</f>
        <v>2.6620370370370361E-3</v>
      </c>
      <c r="G19" s="38">
        <f>IFERROR(SUM(G7:G18),0)</f>
        <v>1</v>
      </c>
      <c r="H19" s="38">
        <f>IFERROR(SUM(H7:H18),0)</f>
        <v>0.25842696629213496</v>
      </c>
      <c r="I19" s="37">
        <f>SUM(I7:I18)</f>
        <v>1.7800925925925928E-2</v>
      </c>
      <c r="J19" s="38">
        <f>IFERROR(SUM(J7:J18),0)</f>
        <v>0.99999999999999978</v>
      </c>
      <c r="K19" s="39">
        <f>IFERROR(SUM(K7:K18),0)</f>
        <v>0.2035199153103085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1.9131944444444399E-2</v>
      </c>
      <c r="D22" s="22"/>
      <c r="E22" s="15">
        <f>IFERROR(C22/C$30,0)</f>
        <v>0.24793760311984339</v>
      </c>
      <c r="F22" s="14">
        <v>3.0787037037036998E-3</v>
      </c>
      <c r="G22" s="22"/>
      <c r="H22" s="15">
        <f>IFERROR(F22/F$30,0)</f>
        <v>0.29887640449438191</v>
      </c>
      <c r="I22" s="14">
        <v>2.2210648148148101E-2</v>
      </c>
      <c r="J22" s="22"/>
      <c r="K22" s="17">
        <f>IFERROR(I22/I$30,0)</f>
        <v>0.25393674738652872</v>
      </c>
    </row>
    <row r="23" spans="2:1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x14ac:dyDescent="0.25">
      <c r="B24" s="21" t="s">
        <v>18</v>
      </c>
      <c r="C24" s="14">
        <v>5.78703703703704E-5</v>
      </c>
      <c r="D24" s="22"/>
      <c r="E24" s="15">
        <f t="shared" si="6"/>
        <v>7.4996250187490661E-4</v>
      </c>
      <c r="F24" s="14">
        <v>0</v>
      </c>
      <c r="G24" s="22"/>
      <c r="H24" s="15">
        <f t="shared" si="7"/>
        <v>0</v>
      </c>
      <c r="I24" s="14">
        <v>5.78703703703704E-5</v>
      </c>
      <c r="J24" s="22"/>
      <c r="K24" s="17">
        <f t="shared" si="8"/>
        <v>6.6163821622337003E-4</v>
      </c>
    </row>
    <row r="25" spans="2:11" x14ac:dyDescent="0.25">
      <c r="B25" s="21" t="s">
        <v>19</v>
      </c>
      <c r="C25" s="14">
        <v>1.55902777777778E-2</v>
      </c>
      <c r="D25" s="22"/>
      <c r="E25" s="15">
        <f t="shared" si="6"/>
        <v>0.20203989800510003</v>
      </c>
      <c r="F25" s="14">
        <v>9.9537037037036999E-4</v>
      </c>
      <c r="G25" s="22"/>
      <c r="H25" s="15">
        <f t="shared" si="7"/>
        <v>9.6629213483146112E-2</v>
      </c>
      <c r="I25" s="14">
        <v>1.6585648148148099E-2</v>
      </c>
      <c r="J25" s="22"/>
      <c r="K25" s="17">
        <f t="shared" si="8"/>
        <v>0.1896255127696172</v>
      </c>
    </row>
    <row r="26" spans="2:11" x14ac:dyDescent="0.25">
      <c r="B26" s="21" t="s">
        <v>20</v>
      </c>
      <c r="C26" s="14">
        <v>2.7245370370370399E-2</v>
      </c>
      <c r="D26" s="22"/>
      <c r="E26" s="15">
        <f t="shared" si="6"/>
        <v>0.35308234588270621</v>
      </c>
      <c r="F26" s="14">
        <v>3.5648148148148102E-3</v>
      </c>
      <c r="G26" s="22"/>
      <c r="H26" s="15">
        <f t="shared" si="7"/>
        <v>0.34606741573033695</v>
      </c>
      <c r="I26" s="14">
        <v>3.0810185185185201E-2</v>
      </c>
      <c r="J26" s="22"/>
      <c r="K26" s="17">
        <f t="shared" si="8"/>
        <v>0.3522561863173222</v>
      </c>
    </row>
    <row r="27" spans="2:1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6.5" thickTop="1" thickBot="1" x14ac:dyDescent="0.3">
      <c r="B28" s="36" t="s">
        <v>3</v>
      </c>
      <c r="C28" s="37">
        <f>SUM(C22:C27)</f>
        <v>6.202546296296297E-2</v>
      </c>
      <c r="D28" s="38"/>
      <c r="E28" s="38">
        <f>IFERROR(SUM(E22:E27),0)</f>
        <v>0.80380980950952452</v>
      </c>
      <c r="F28" s="37">
        <f>SUM(F22:F27)</f>
        <v>7.6388888888888808E-3</v>
      </c>
      <c r="G28" s="38"/>
      <c r="H28" s="38">
        <f>IFERROR(SUM(H22:H27),0)</f>
        <v>0.74157303370786498</v>
      </c>
      <c r="I28" s="37">
        <f>SUM(I22:I27)</f>
        <v>6.9664351851851769E-2</v>
      </c>
      <c r="J28" s="38"/>
      <c r="K28" s="39">
        <f>IFERROR(SUM(K22:K27),0)</f>
        <v>0.79648008468969156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f>SUM(C19,C28)</f>
        <v>7.7164351851851859E-2</v>
      </c>
      <c r="D30" s="40"/>
      <c r="E30" s="41">
        <f>IFERROR(SUM(E19,E28),0)</f>
        <v>0.99999999999999989</v>
      </c>
      <c r="F30" s="37">
        <f>SUM(F19,F28)</f>
        <v>1.0300925925925917E-2</v>
      </c>
      <c r="G30" s="40"/>
      <c r="H30" s="41">
        <f>IFERROR(SUM(H19,H28),0)</f>
        <v>1</v>
      </c>
      <c r="I30" s="37">
        <f>SUM(I19,I28)</f>
        <v>8.7465277777777697E-2</v>
      </c>
      <c r="J30" s="40"/>
      <c r="K30" s="43">
        <f>IFERROR(SUM(K19,K28),0)</f>
        <v>1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&amp;R23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55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2.82407407407407E-3</v>
      </c>
      <c r="D7" s="15">
        <f>IFERROR(C7/C$19,0)</f>
        <v>0.37025796661608446</v>
      </c>
      <c r="E7" s="15">
        <f>IFERROR(C7/C$30,0)</f>
        <v>8.0581241743725038E-2</v>
      </c>
      <c r="F7" s="14">
        <v>1.85185185185185E-3</v>
      </c>
      <c r="G7" s="15">
        <f>IFERROR(F7/F$19,0)</f>
        <v>0.29465930018416192</v>
      </c>
      <c r="H7" s="15">
        <f>IFERROR(F7/F$30,0)</f>
        <v>0.10296010296010284</v>
      </c>
      <c r="I7" s="14">
        <v>4.6759259259259297E-3</v>
      </c>
      <c r="J7" s="15">
        <f>IFERROR(I7/I$19,0)</f>
        <v>0.33610648918469233</v>
      </c>
      <c r="K7" s="17">
        <f>IFERROR(I7/I$30,0)</f>
        <v>8.8171104321257257E-2</v>
      </c>
    </row>
    <row r="8" spans="2:11" x14ac:dyDescent="0.25">
      <c r="B8" s="13" t="s">
        <v>64</v>
      </c>
      <c r="C8" s="14">
        <v>3.6226851851851902E-3</v>
      </c>
      <c r="D8" s="15">
        <f t="shared" ref="D8:D18" si="0">IFERROR(C8/C$19,0)</f>
        <v>0.47496206373292937</v>
      </c>
      <c r="E8" s="15">
        <f t="shared" ref="E8:E18" si="1">IFERROR(C8/C$30,0)</f>
        <v>0.10336856010568035</v>
      </c>
      <c r="F8" s="14">
        <v>2.5000000000000001E-3</v>
      </c>
      <c r="G8" s="15">
        <f t="shared" ref="G8:G18" si="2">IFERROR(F8/F$19,0)</f>
        <v>0.39779005524861899</v>
      </c>
      <c r="H8" s="15">
        <f t="shared" ref="H8:H18" si="3">IFERROR(F8/F$30,0)</f>
        <v>0.138996138996139</v>
      </c>
      <c r="I8" s="14">
        <v>6.1226851851851902E-3</v>
      </c>
      <c r="J8" s="15">
        <f t="shared" ref="J8:J18" si="4">IFERROR(I8/I$19,0)</f>
        <v>0.44009983361064914</v>
      </c>
      <c r="K8" s="17">
        <f t="shared" ref="K8:K18" si="5">IFERROR(I8/I$30,0)</f>
        <v>0.11545176778699279</v>
      </c>
    </row>
    <row r="9" spans="2:11" x14ac:dyDescent="0.25">
      <c r="B9" s="13" t="s">
        <v>65</v>
      </c>
      <c r="C9" s="14">
        <v>2.0833333333333299E-4</v>
      </c>
      <c r="D9" s="15">
        <f t="shared" si="0"/>
        <v>2.731411229135049E-2</v>
      </c>
      <c r="E9" s="15">
        <f t="shared" si="1"/>
        <v>5.9445178335534848E-3</v>
      </c>
      <c r="F9" s="14">
        <v>5.78703703703704E-4</v>
      </c>
      <c r="G9" s="15">
        <f t="shared" si="2"/>
        <v>9.2081031307550729E-2</v>
      </c>
      <c r="H9" s="15">
        <f t="shared" si="3"/>
        <v>3.2175032175032189E-2</v>
      </c>
      <c r="I9" s="14">
        <v>7.8703703703703705E-4</v>
      </c>
      <c r="J9" s="15">
        <f t="shared" si="4"/>
        <v>5.6572379367720443E-2</v>
      </c>
      <c r="K9" s="17">
        <f t="shared" si="5"/>
        <v>1.484068092536012E-2</v>
      </c>
    </row>
    <row r="10" spans="2:11" x14ac:dyDescent="0.25">
      <c r="B10" s="13" t="s">
        <v>11</v>
      </c>
      <c r="C10" s="14">
        <v>3.8194444444444398E-4</v>
      </c>
      <c r="D10" s="15">
        <f t="shared" si="0"/>
        <v>5.0075872534142585E-2</v>
      </c>
      <c r="E10" s="15">
        <f t="shared" si="1"/>
        <v>1.089828269484806E-2</v>
      </c>
      <c r="F10" s="14">
        <v>8.2175925925925895E-4</v>
      </c>
      <c r="G10" s="15">
        <f t="shared" si="2"/>
        <v>0.13075506445672191</v>
      </c>
      <c r="H10" s="15">
        <f t="shared" si="3"/>
        <v>4.5688545688545669E-2</v>
      </c>
      <c r="I10" s="14">
        <v>1.2037037037037001E-3</v>
      </c>
      <c r="J10" s="15">
        <f t="shared" si="4"/>
        <v>8.6522462562395722E-2</v>
      </c>
      <c r="K10" s="17">
        <f t="shared" si="5"/>
        <v>2.269751200349188E-2</v>
      </c>
    </row>
    <row r="11" spans="2:11" x14ac:dyDescent="0.25">
      <c r="B11" s="13" t="s">
        <v>12</v>
      </c>
      <c r="C11" s="14">
        <v>2.19907407407407E-4</v>
      </c>
      <c r="D11" s="15">
        <f t="shared" si="0"/>
        <v>2.8831562974203286E-2</v>
      </c>
      <c r="E11" s="15">
        <f t="shared" si="1"/>
        <v>6.2747688243064547E-3</v>
      </c>
      <c r="F11" s="14">
        <v>2.31481481481481E-4</v>
      </c>
      <c r="G11" s="15">
        <f t="shared" si="2"/>
        <v>3.6832412523020198E-2</v>
      </c>
      <c r="H11" s="15">
        <f t="shared" si="3"/>
        <v>1.2870012870012843E-2</v>
      </c>
      <c r="I11" s="14">
        <v>4.5138888888888898E-4</v>
      </c>
      <c r="J11" s="15">
        <f t="shared" si="4"/>
        <v>3.2445923460898494E-2</v>
      </c>
      <c r="K11" s="17">
        <f t="shared" si="5"/>
        <v>8.5115670013094814E-3</v>
      </c>
    </row>
    <row r="12" spans="2:1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67</v>
      </c>
      <c r="C13" s="14">
        <v>1.6203703703703701E-4</v>
      </c>
      <c r="D13" s="15">
        <f t="shared" si="0"/>
        <v>2.1244309559939299E-2</v>
      </c>
      <c r="E13" s="15">
        <f t="shared" si="1"/>
        <v>4.6235138705416059E-3</v>
      </c>
      <c r="F13" s="18">
        <v>3.00925925925926E-4</v>
      </c>
      <c r="G13" s="15">
        <f t="shared" si="2"/>
        <v>4.7882136279926373E-2</v>
      </c>
      <c r="H13" s="15">
        <f t="shared" si="3"/>
        <v>1.6731016731016735E-2</v>
      </c>
      <c r="I13" s="18">
        <v>4.6296296296296298E-4</v>
      </c>
      <c r="J13" s="15">
        <f t="shared" si="4"/>
        <v>3.3277870216306148E-2</v>
      </c>
      <c r="K13" s="17">
        <f t="shared" si="5"/>
        <v>8.729812309035365E-3</v>
      </c>
    </row>
    <row r="14" spans="2:1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.75" thickBot="1" x14ac:dyDescent="0.3">
      <c r="B18" s="23" t="s">
        <v>14</v>
      </c>
      <c r="C18" s="24">
        <v>2.0833333333333299E-4</v>
      </c>
      <c r="D18" s="25">
        <f t="shared" si="0"/>
        <v>2.731411229135049E-2</v>
      </c>
      <c r="E18" s="25">
        <f t="shared" si="1"/>
        <v>5.9445178335534848E-3</v>
      </c>
      <c r="F18" s="24">
        <v>0</v>
      </c>
      <c r="G18" s="25">
        <f t="shared" si="2"/>
        <v>0</v>
      </c>
      <c r="H18" s="25">
        <f t="shared" si="3"/>
        <v>0</v>
      </c>
      <c r="I18" s="24">
        <v>2.0833333333333299E-4</v>
      </c>
      <c r="J18" s="25">
        <f t="shared" si="4"/>
        <v>1.497504159733774E-2</v>
      </c>
      <c r="K18" s="27">
        <f t="shared" si="5"/>
        <v>3.9284155390659076E-3</v>
      </c>
    </row>
    <row r="19" spans="2:11" ht="16.5" thickTop="1" thickBot="1" x14ac:dyDescent="0.3">
      <c r="B19" s="36" t="s">
        <v>3</v>
      </c>
      <c r="C19" s="37">
        <f>SUM(C7:C18)</f>
        <v>7.6273148148148142E-3</v>
      </c>
      <c r="D19" s="38">
        <f>IFERROR(SUM(D7:D18),0)</f>
        <v>1</v>
      </c>
      <c r="E19" s="38">
        <f>IFERROR(SUM(E7:E18),0)</f>
        <v>0.21763540290620847</v>
      </c>
      <c r="F19" s="37">
        <f>SUM(F7:F18)</f>
        <v>6.2847222222222193E-3</v>
      </c>
      <c r="G19" s="38">
        <f>IFERROR(SUM(G7:G18),0)</f>
        <v>1</v>
      </c>
      <c r="H19" s="38">
        <f>IFERROR(SUM(H7:H18),0)</f>
        <v>0.34942084942084928</v>
      </c>
      <c r="I19" s="37">
        <f>SUM(I7:I18)</f>
        <v>1.3912037037037042E-2</v>
      </c>
      <c r="J19" s="38">
        <f>IFERROR(SUM(J7:J18),0)</f>
        <v>1</v>
      </c>
      <c r="K19" s="39">
        <f>IFERROR(SUM(K7:K18),0)</f>
        <v>0.26233085988651278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5.5208333333333299E-3</v>
      </c>
      <c r="D22" s="22"/>
      <c r="E22" s="15">
        <f>IFERROR(C22/C$30,0)</f>
        <v>0.1575297225891675</v>
      </c>
      <c r="F22" s="14">
        <v>2.5578703703703701E-3</v>
      </c>
      <c r="G22" s="22"/>
      <c r="H22" s="15">
        <f>IFERROR(F22/F$30,0)</f>
        <v>0.14221364221364219</v>
      </c>
      <c r="I22" s="14">
        <v>8.0787037037037008E-3</v>
      </c>
      <c r="J22" s="22"/>
      <c r="K22" s="17">
        <f>IFERROR(I22/I$30,0)</f>
        <v>0.15233522479266706</v>
      </c>
    </row>
    <row r="23" spans="2:1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x14ac:dyDescent="0.25">
      <c r="B24" s="21" t="s">
        <v>18</v>
      </c>
      <c r="C24" s="14">
        <v>2.31481481481481E-5</v>
      </c>
      <c r="D24" s="22"/>
      <c r="E24" s="15">
        <f t="shared" si="6"/>
        <v>6.6050198150594246E-4</v>
      </c>
      <c r="F24" s="14">
        <v>1.50462962962963E-4</v>
      </c>
      <c r="G24" s="22"/>
      <c r="H24" s="15">
        <f t="shared" si="7"/>
        <v>8.3655083655083673E-3</v>
      </c>
      <c r="I24" s="14">
        <v>1.7361111111111101E-4</v>
      </c>
      <c r="J24" s="22"/>
      <c r="K24" s="17">
        <f t="shared" si="8"/>
        <v>3.2736796158882599E-3</v>
      </c>
    </row>
    <row r="25" spans="2:11" x14ac:dyDescent="0.25">
      <c r="B25" s="21" t="s">
        <v>19</v>
      </c>
      <c r="C25" s="14">
        <v>9.7569444444444396E-3</v>
      </c>
      <c r="D25" s="22"/>
      <c r="E25" s="15">
        <f t="shared" si="6"/>
        <v>0.27840158520475516</v>
      </c>
      <c r="F25" s="14">
        <v>4.6874999999999998E-3</v>
      </c>
      <c r="G25" s="22"/>
      <c r="H25" s="15">
        <f t="shared" si="7"/>
        <v>0.2606177606177606</v>
      </c>
      <c r="I25" s="14">
        <v>1.44444444444444E-2</v>
      </c>
      <c r="J25" s="22"/>
      <c r="K25" s="17">
        <f t="shared" si="8"/>
        <v>0.27237014404190252</v>
      </c>
    </row>
    <row r="26" spans="2:11" x14ac:dyDescent="0.25">
      <c r="B26" s="21" t="s">
        <v>20</v>
      </c>
      <c r="C26" s="14">
        <v>1.2118055555555601E-2</v>
      </c>
      <c r="D26" s="22"/>
      <c r="E26" s="15">
        <f t="shared" si="6"/>
        <v>0.34577278731836286</v>
      </c>
      <c r="F26" s="14">
        <v>4.3055555555555599E-3</v>
      </c>
      <c r="G26" s="22"/>
      <c r="H26" s="15">
        <f t="shared" si="7"/>
        <v>0.2393822393822396</v>
      </c>
      <c r="I26" s="14">
        <v>1.6423611111111101E-2</v>
      </c>
      <c r="J26" s="22"/>
      <c r="K26" s="17">
        <f t="shared" si="8"/>
        <v>0.30969009166302935</v>
      </c>
    </row>
    <row r="27" spans="2:1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6.5" thickTop="1" thickBot="1" x14ac:dyDescent="0.3">
      <c r="B28" s="36" t="s">
        <v>3</v>
      </c>
      <c r="C28" s="37">
        <f>SUM(C22:C27)</f>
        <v>2.7418981481481516E-2</v>
      </c>
      <c r="D28" s="38"/>
      <c r="E28" s="38">
        <f>IFERROR(SUM(E22:E27),0)</f>
        <v>0.78236459709379147</v>
      </c>
      <c r="F28" s="37">
        <f>SUM(F22:F27)</f>
        <v>1.1701388888888893E-2</v>
      </c>
      <c r="G28" s="38"/>
      <c r="H28" s="38">
        <f>IFERROR(SUM(H22:H27),0)</f>
        <v>0.65057915057915072</v>
      </c>
      <c r="I28" s="37">
        <f>SUM(I22:I27)</f>
        <v>3.9120370370370312E-2</v>
      </c>
      <c r="J28" s="38"/>
      <c r="K28" s="39">
        <f>IFERROR(SUM(K22:K27),0)</f>
        <v>0.73766914011348717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f>SUM(C19,C28)</f>
        <v>3.5046296296296332E-2</v>
      </c>
      <c r="D30" s="40"/>
      <c r="E30" s="41">
        <f>IFERROR(SUM(E19,E28),0)</f>
        <v>1</v>
      </c>
      <c r="F30" s="37">
        <f>SUM(F19,F28)</f>
        <v>1.7986111111111112E-2</v>
      </c>
      <c r="G30" s="40"/>
      <c r="H30" s="41">
        <f>IFERROR(SUM(H19,H28),0)</f>
        <v>1</v>
      </c>
      <c r="I30" s="37">
        <f>SUM(I19,I28)</f>
        <v>5.3032407407407355E-2</v>
      </c>
      <c r="J30" s="40"/>
      <c r="K30" s="43">
        <f>IFERROR(SUM(K19,K28),0)</f>
        <v>1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&amp;R25
</oddFoot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0" t="s">
        <v>43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49</v>
      </c>
      <c r="C7" s="14">
        <v>6.2500000000000001E-4</v>
      </c>
      <c r="D7" s="15">
        <f>IFERROR(C7/C$19,0)</f>
        <v>0.23275862068965522</v>
      </c>
      <c r="E7" s="15">
        <f>IFERROR(C7/C$30,0)</f>
        <v>4.7493403693931395E-2</v>
      </c>
      <c r="F7" s="14">
        <v>0</v>
      </c>
      <c r="G7" s="15">
        <f>IFERROR(F7/F$19,0)</f>
        <v>0</v>
      </c>
      <c r="H7" s="15">
        <f>IFERROR(F7/F$30,0)</f>
        <v>0</v>
      </c>
      <c r="I7" s="14">
        <v>6.2500000000000001E-4</v>
      </c>
      <c r="J7" s="15">
        <f>IFERROR(I7/I$19,0)</f>
        <v>0.23275862068965522</v>
      </c>
      <c r="K7" s="17">
        <f>IFERROR(I7/I$30,0)</f>
        <v>4.7493403693931395E-2</v>
      </c>
    </row>
    <row r="8" spans="2:11" s="5" customFormat="1" x14ac:dyDescent="0.25">
      <c r="B8" s="13" t="s">
        <v>64</v>
      </c>
      <c r="C8" s="14">
        <v>4.7453703703703698E-4</v>
      </c>
      <c r="D8" s="15">
        <f t="shared" ref="D8:D18" si="0">IFERROR(C8/C$19,0)</f>
        <v>0.1767241379310345</v>
      </c>
      <c r="E8" s="15">
        <f t="shared" ref="E8:E18" si="1">IFERROR(C8/C$30,0)</f>
        <v>3.6059806508355316E-2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4.7453703703703698E-4</v>
      </c>
      <c r="J8" s="15">
        <f t="shared" ref="J8:J18" si="4">IFERROR(I8/I$19,0)</f>
        <v>0.1767241379310345</v>
      </c>
      <c r="K8" s="17">
        <f t="shared" ref="K8:K18" si="5">IFERROR(I8/I$30,0)</f>
        <v>3.6059806508355316E-2</v>
      </c>
    </row>
    <row r="9" spans="2:11" s="5" customFormat="1" x14ac:dyDescent="0.25">
      <c r="B9" s="13" t="s">
        <v>65</v>
      </c>
      <c r="C9" s="14">
        <v>6.9444444444444404E-5</v>
      </c>
      <c r="D9" s="15">
        <f t="shared" si="0"/>
        <v>2.5862068965517231E-2</v>
      </c>
      <c r="E9" s="15">
        <f t="shared" si="1"/>
        <v>5.2770448548812628E-3</v>
      </c>
      <c r="F9" s="14">
        <v>0</v>
      </c>
      <c r="G9" s="15">
        <f t="shared" si="2"/>
        <v>0</v>
      </c>
      <c r="H9" s="15">
        <f t="shared" si="3"/>
        <v>0</v>
      </c>
      <c r="I9" s="14">
        <v>6.9444444444444404E-5</v>
      </c>
      <c r="J9" s="15">
        <f t="shared" si="4"/>
        <v>2.5862068965517231E-2</v>
      </c>
      <c r="K9" s="17">
        <f t="shared" si="5"/>
        <v>5.2770448548812628E-3</v>
      </c>
    </row>
    <row r="10" spans="2:11" s="5" customFormat="1" x14ac:dyDescent="0.25">
      <c r="B10" s="13" t="s">
        <v>11</v>
      </c>
      <c r="C10" s="14">
        <v>6.7129629629629603E-4</v>
      </c>
      <c r="D10" s="15">
        <f t="shared" si="0"/>
        <v>0.24999999999999997</v>
      </c>
      <c r="E10" s="15">
        <f t="shared" si="1"/>
        <v>5.1011433597185553E-2</v>
      </c>
      <c r="F10" s="14">
        <v>0</v>
      </c>
      <c r="G10" s="15">
        <f t="shared" si="2"/>
        <v>0</v>
      </c>
      <c r="H10" s="15">
        <f t="shared" si="3"/>
        <v>0</v>
      </c>
      <c r="I10" s="14">
        <v>6.7129629629629603E-4</v>
      </c>
      <c r="J10" s="15">
        <f t="shared" si="4"/>
        <v>0.24999999999999997</v>
      </c>
      <c r="K10" s="17">
        <f t="shared" si="5"/>
        <v>5.1011433597185553E-2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.75" thickBot="1" x14ac:dyDescent="0.3">
      <c r="B18" s="23" t="s">
        <v>14</v>
      </c>
      <c r="C18" s="24">
        <v>8.4490740740740696E-4</v>
      </c>
      <c r="D18" s="25">
        <f t="shared" si="0"/>
        <v>0.31465517241379298</v>
      </c>
      <c r="E18" s="25">
        <f t="shared" si="1"/>
        <v>6.4204045734388704E-2</v>
      </c>
      <c r="F18" s="24">
        <v>0</v>
      </c>
      <c r="G18" s="25">
        <f t="shared" si="2"/>
        <v>0</v>
      </c>
      <c r="H18" s="25">
        <f t="shared" si="3"/>
        <v>0</v>
      </c>
      <c r="I18" s="24">
        <v>8.4490740740740696E-4</v>
      </c>
      <c r="J18" s="25">
        <f t="shared" si="4"/>
        <v>0.31465517241379298</v>
      </c>
      <c r="K18" s="27">
        <f t="shared" si="5"/>
        <v>6.4204045734388704E-2</v>
      </c>
    </row>
    <row r="19" spans="2:11" s="5" customFormat="1" ht="16.5" thickTop="1" thickBot="1" x14ac:dyDescent="0.3">
      <c r="B19" s="36" t="s">
        <v>3</v>
      </c>
      <c r="C19" s="37">
        <f>SUM(C7:C18)</f>
        <v>2.6851851851851846E-3</v>
      </c>
      <c r="D19" s="38">
        <f>IFERROR(SUM(D7:D18),0)</f>
        <v>1</v>
      </c>
      <c r="E19" s="38">
        <f>IFERROR(SUM(E7:E18),0)</f>
        <v>0.20404573438874221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2.6851851851851846E-3</v>
      </c>
      <c r="J19" s="38">
        <f>IFERROR(SUM(J7:J18),0)</f>
        <v>1</v>
      </c>
      <c r="K19" s="39">
        <f>IFERROR(SUM(K7:K18),0)</f>
        <v>0.20404573438874221</v>
      </c>
    </row>
    <row r="20" spans="2:11" s="5" customFormat="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s="5" customFormat="1" x14ac:dyDescent="0.25">
      <c r="B22" s="21" t="s">
        <v>16</v>
      </c>
      <c r="C22" s="14">
        <v>1.6782407407407399E-3</v>
      </c>
      <c r="D22" s="22"/>
      <c r="E22" s="15">
        <f>IFERROR(C22/C$30,0)</f>
        <v>0.12752858399296385</v>
      </c>
      <c r="F22" s="14">
        <v>0</v>
      </c>
      <c r="G22" s="22"/>
      <c r="H22" s="15">
        <f>IFERROR(F22/F$30,0)</f>
        <v>0</v>
      </c>
      <c r="I22" s="14">
        <v>1.6782407407407399E-3</v>
      </c>
      <c r="J22" s="22"/>
      <c r="K22" s="17">
        <f>IFERROR(I22/I$30,0)</f>
        <v>0.12752858399296385</v>
      </c>
    </row>
    <row r="23" spans="2:11" s="5" customFormat="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25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25">
      <c r="B25" s="21" t="s">
        <v>19</v>
      </c>
      <c r="C25" s="14">
        <v>2.1296296296296302E-3</v>
      </c>
      <c r="D25" s="22"/>
      <c r="E25" s="15">
        <f t="shared" si="6"/>
        <v>0.16182937554969221</v>
      </c>
      <c r="F25" s="14">
        <v>0</v>
      </c>
      <c r="G25" s="22"/>
      <c r="H25" s="15">
        <f t="shared" si="7"/>
        <v>0</v>
      </c>
      <c r="I25" s="14">
        <v>2.1296296296296302E-3</v>
      </c>
      <c r="J25" s="22"/>
      <c r="K25" s="17">
        <f t="shared" si="8"/>
        <v>0.16182937554969221</v>
      </c>
    </row>
    <row r="26" spans="2:11" s="5" customFormat="1" x14ac:dyDescent="0.25">
      <c r="B26" s="21" t="s">
        <v>20</v>
      </c>
      <c r="C26" s="14">
        <v>6.6666666666666697E-3</v>
      </c>
      <c r="D26" s="22"/>
      <c r="E26" s="15">
        <f t="shared" si="6"/>
        <v>0.50659630606860173</v>
      </c>
      <c r="F26" s="14">
        <v>0</v>
      </c>
      <c r="G26" s="22"/>
      <c r="H26" s="15">
        <f t="shared" si="7"/>
        <v>0</v>
      </c>
      <c r="I26" s="14">
        <v>6.6666666666666697E-3</v>
      </c>
      <c r="J26" s="22"/>
      <c r="K26" s="17">
        <f t="shared" si="8"/>
        <v>0.50659630606860173</v>
      </c>
    </row>
    <row r="27" spans="2:11" s="5" customFormat="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s="5" customFormat="1" ht="16.5" thickTop="1" thickBot="1" x14ac:dyDescent="0.3">
      <c r="B28" s="36" t="s">
        <v>3</v>
      </c>
      <c r="C28" s="37">
        <f>SUM(C22:C27)</f>
        <v>1.0474537037037039E-2</v>
      </c>
      <c r="D28" s="38"/>
      <c r="E28" s="38">
        <f>IFERROR(SUM(E22:E27),0)</f>
        <v>0.79595426561125782</v>
      </c>
      <c r="F28" s="37">
        <f>SUM(F22:F27)</f>
        <v>0</v>
      </c>
      <c r="G28" s="38"/>
      <c r="H28" s="38">
        <f>IFERROR(SUM(H22:H27),0)</f>
        <v>0</v>
      </c>
      <c r="I28" s="37">
        <f>SUM(I22:I27)</f>
        <v>1.0474537037037039E-2</v>
      </c>
      <c r="J28" s="38"/>
      <c r="K28" s="39">
        <f>IFERROR(SUM(K22:K27),0)</f>
        <v>0.79595426561125782</v>
      </c>
    </row>
    <row r="29" spans="2:11" s="5" customFormat="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6.5" thickTop="1" thickBot="1" x14ac:dyDescent="0.3">
      <c r="B30" s="36" t="s">
        <v>6</v>
      </c>
      <c r="C30" s="37">
        <f>SUM(C19,C28)</f>
        <v>1.3159722222222224E-2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1.3159722222222224E-2</v>
      </c>
      <c r="J30" s="40"/>
      <c r="K30" s="43">
        <f>IFERROR(SUM(K19,K28),0)</f>
        <v>1</v>
      </c>
    </row>
    <row r="31" spans="2:11" s="5" customFormat="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8"/>
      <c r="D32" s="8"/>
      <c r="E32" s="8"/>
      <c r="F32" s="8"/>
      <c r="H32" s="8"/>
    </row>
    <row r="33" spans="3:8" s="5" customFormat="1" x14ac:dyDescent="0.25">
      <c r="C33" s="8"/>
      <c r="D33" s="8"/>
      <c r="E33" s="8"/>
      <c r="F33" s="8"/>
      <c r="H33" s="8"/>
    </row>
    <row r="34" spans="3:8" s="5" customFormat="1" x14ac:dyDescent="0.25">
      <c r="C34" s="8"/>
      <c r="D34" s="8"/>
      <c r="E34" s="8"/>
      <c r="F34" s="8"/>
      <c r="H34" s="8"/>
    </row>
    <row r="35" spans="3:8" s="5" customFormat="1" x14ac:dyDescent="0.25">
      <c r="C35" s="8"/>
      <c r="D35" s="8"/>
      <c r="E35" s="8"/>
      <c r="F35" s="8"/>
      <c r="H35" s="8"/>
    </row>
    <row r="36" spans="3:8" s="5" customFormat="1" x14ac:dyDescent="0.25">
      <c r="C36" s="8"/>
      <c r="D36" s="8"/>
      <c r="E36" s="8"/>
      <c r="F36" s="8"/>
      <c r="H36" s="8"/>
    </row>
    <row r="37" spans="3:8" s="5" customFormat="1" x14ac:dyDescent="0.25">
      <c r="C37" s="8"/>
      <c r="D37" s="8"/>
      <c r="E37" s="8"/>
      <c r="F37" s="8"/>
      <c r="H37" s="8"/>
    </row>
    <row r="38" spans="3:8" s="5" customFormat="1" x14ac:dyDescent="0.25">
      <c r="C38" s="8"/>
      <c r="D38" s="8"/>
      <c r="E38" s="8"/>
      <c r="F38" s="8"/>
      <c r="H38" s="8"/>
    </row>
    <row r="39" spans="3:8" s="5" customFormat="1" x14ac:dyDescent="0.25">
      <c r="C39" s="8"/>
      <c r="D39" s="8"/>
      <c r="E39" s="8"/>
      <c r="F39" s="8"/>
      <c r="H39" s="8"/>
    </row>
    <row r="40" spans="3:8" s="5" customFormat="1" x14ac:dyDescent="0.25">
      <c r="C40" s="8"/>
      <c r="D40" s="8"/>
      <c r="E40" s="8"/>
      <c r="F40" s="8"/>
      <c r="H40" s="8"/>
    </row>
    <row r="41" spans="3:8" s="5" customFormat="1" x14ac:dyDescent="0.25">
      <c r="C41" s="8"/>
      <c r="D41" s="8"/>
      <c r="E41" s="8"/>
      <c r="F41" s="8"/>
      <c r="H41" s="8"/>
    </row>
    <row r="42" spans="3:8" s="5" customFormat="1" x14ac:dyDescent="0.25">
      <c r="C42" s="8"/>
      <c r="D42" s="8"/>
      <c r="E42" s="8"/>
      <c r="F42" s="8"/>
      <c r="H42" s="8"/>
    </row>
    <row r="43" spans="3:8" s="5" customFormat="1" x14ac:dyDescent="0.25">
      <c r="C43" s="8"/>
      <c r="D43" s="8"/>
      <c r="E43" s="8"/>
      <c r="F43" s="8"/>
      <c r="H43" s="8"/>
    </row>
    <row r="44" spans="3:8" s="5" customFormat="1" x14ac:dyDescent="0.25">
      <c r="C44" s="8"/>
      <c r="D44" s="8"/>
      <c r="E44" s="8"/>
      <c r="F44" s="8"/>
      <c r="H44" s="8"/>
    </row>
    <row r="45" spans="3:8" s="5" customFormat="1" x14ac:dyDescent="0.25">
      <c r="C45" s="8"/>
      <c r="D45" s="8"/>
      <c r="E45" s="8"/>
      <c r="F45" s="8"/>
      <c r="H45" s="8"/>
    </row>
    <row r="46" spans="3:8" s="5" customFormat="1" x14ac:dyDescent="0.25">
      <c r="C46" s="8"/>
      <c r="D46" s="8"/>
      <c r="E46" s="8"/>
      <c r="F46" s="8"/>
      <c r="H46" s="8"/>
    </row>
    <row r="47" spans="3:8" s="5" customFormat="1" x14ac:dyDescent="0.25">
      <c r="C47" s="8"/>
      <c r="D47" s="8"/>
      <c r="E47" s="8"/>
      <c r="F47" s="8"/>
      <c r="H47" s="8"/>
    </row>
    <row r="48" spans="3:8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&amp;R27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zoomScaleNormal="10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9" width="8" style="1" customWidth="1"/>
    <col min="10" max="10" width="8.42578125" style="1" bestFit="1" customWidth="1"/>
    <col min="11" max="12" width="8" style="1" customWidth="1"/>
    <col min="13" max="13" width="8.7109375" style="1" bestFit="1" customWidth="1"/>
    <col min="14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40" t="s">
        <v>44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x14ac:dyDescent="0.25">
      <c r="B5" s="44"/>
      <c r="C5" s="141" t="s">
        <v>0</v>
      </c>
      <c r="D5" s="141"/>
      <c r="E5" s="141"/>
      <c r="F5" s="141" t="s">
        <v>1</v>
      </c>
      <c r="G5" s="141"/>
      <c r="H5" s="141"/>
      <c r="I5" s="141" t="s">
        <v>2</v>
      </c>
      <c r="J5" s="141"/>
      <c r="K5" s="141"/>
      <c r="L5" s="141" t="s">
        <v>3</v>
      </c>
      <c r="M5" s="141"/>
      <c r="N5" s="142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49</v>
      </c>
      <c r="C7" s="14">
        <v>1.38888888888889E-3</v>
      </c>
      <c r="D7" s="15">
        <v>0.24144869215291748</v>
      </c>
      <c r="E7" s="15">
        <v>0.16506189821182948</v>
      </c>
      <c r="F7" s="14">
        <v>3.9351851851851901E-4</v>
      </c>
      <c r="G7" s="15">
        <v>0.32075471698113234</v>
      </c>
      <c r="H7" s="15">
        <v>0.18784530386740353</v>
      </c>
      <c r="I7" s="14">
        <v>6.9444444444444404E-4</v>
      </c>
      <c r="J7" s="15">
        <f>IFERROR(I7/I$19,0)</f>
        <v>0.22304832713754638</v>
      </c>
      <c r="K7" s="15">
        <f>IFERROR(I7/I$30,0)</f>
        <v>0.16853932584269657</v>
      </c>
      <c r="L7" s="16">
        <f>SUM(C7,F7,I7)</f>
        <v>2.4768518518518529E-3</v>
      </c>
      <c r="M7" s="15">
        <f>IFERROR(L7/L$19,0)</f>
        <v>0.24541284403669725</v>
      </c>
      <c r="N7" s="17">
        <f>IFERROR(L7/L$30,0)</f>
        <v>0.16930379746835444</v>
      </c>
    </row>
    <row r="8" spans="2:14" x14ac:dyDescent="0.25">
      <c r="B8" s="13" t="s">
        <v>64</v>
      </c>
      <c r="C8" s="14">
        <v>1.0416666666666699E-3</v>
      </c>
      <c r="D8" s="15">
        <v>0.18108651911468851</v>
      </c>
      <c r="E8" s="15">
        <v>0.12379642365887239</v>
      </c>
      <c r="F8" s="14">
        <v>8.1018518518518503E-5</v>
      </c>
      <c r="G8" s="15">
        <v>6.6037735849056561E-2</v>
      </c>
      <c r="H8" s="15">
        <v>3.8674033149171255E-2</v>
      </c>
      <c r="I8" s="14">
        <v>7.7546296296296304E-4</v>
      </c>
      <c r="J8" s="15">
        <f t="shared" ref="J8:J18" si="0">IFERROR(I8/I$19,0)</f>
        <v>0.2490706319702603</v>
      </c>
      <c r="K8" s="15">
        <f t="shared" ref="K8:K18" si="1">IFERROR(I8/I$30,0)</f>
        <v>0.18820224719101128</v>
      </c>
      <c r="L8" s="16">
        <f t="shared" ref="L8:L18" si="2">SUM(C8,F8,I8)</f>
        <v>1.8981481481481514E-3</v>
      </c>
      <c r="M8" s="15">
        <f t="shared" ref="M8:M18" si="3">IFERROR(L8/L$19,0)</f>
        <v>0.18807339449541308</v>
      </c>
      <c r="N8" s="17">
        <f t="shared" ref="N8:N18" si="4">IFERROR(L8/L$30,0)</f>
        <v>0.12974683544303814</v>
      </c>
    </row>
    <row r="9" spans="2:14" x14ac:dyDescent="0.25">
      <c r="B9" s="13" t="s">
        <v>65</v>
      </c>
      <c r="C9" s="14">
        <v>1.35416666666667E-3</v>
      </c>
      <c r="D9" s="15">
        <v>0.23541247484909492</v>
      </c>
      <c r="E9" s="15">
        <v>0.16093535075653401</v>
      </c>
      <c r="F9" s="14">
        <v>4.0509259259259301E-4</v>
      </c>
      <c r="G9" s="15">
        <v>0.33018867924528322</v>
      </c>
      <c r="H9" s="15">
        <v>0.19337016574585653</v>
      </c>
      <c r="I9" s="14">
        <v>8.3333333333333295E-4</v>
      </c>
      <c r="J9" s="15">
        <f t="shared" si="0"/>
        <v>0.26765799256505568</v>
      </c>
      <c r="K9" s="15">
        <f t="shared" si="1"/>
        <v>0.20224719101123589</v>
      </c>
      <c r="L9" s="16">
        <f t="shared" si="2"/>
        <v>2.592592592592596E-3</v>
      </c>
      <c r="M9" s="15">
        <f t="shared" si="3"/>
        <v>0.25688073394495436</v>
      </c>
      <c r="N9" s="17">
        <f t="shared" si="4"/>
        <v>0.17721518987341789</v>
      </c>
    </row>
    <row r="10" spans="2:14" x14ac:dyDescent="0.25">
      <c r="B10" s="13" t="s">
        <v>11</v>
      </c>
      <c r="C10" s="14">
        <v>1.5393518518518499E-3</v>
      </c>
      <c r="D10" s="15">
        <v>0.26760563380281632</v>
      </c>
      <c r="E10" s="15">
        <v>0.18294360385144395</v>
      </c>
      <c r="F10" s="14">
        <v>2.0833333333333299E-4</v>
      </c>
      <c r="G10" s="15">
        <v>0.16981132075471661</v>
      </c>
      <c r="H10" s="15">
        <v>9.9447513812154512E-2</v>
      </c>
      <c r="I10" s="14">
        <v>5.4398148148148101E-4</v>
      </c>
      <c r="J10" s="15">
        <f t="shared" si="0"/>
        <v>0.17472118959107796</v>
      </c>
      <c r="K10" s="15">
        <f t="shared" si="1"/>
        <v>0.13202247191011227</v>
      </c>
      <c r="L10" s="16">
        <f t="shared" si="2"/>
        <v>2.2916666666666641E-3</v>
      </c>
      <c r="M10" s="15">
        <f t="shared" si="3"/>
        <v>0.22706422018348588</v>
      </c>
      <c r="N10" s="17">
        <f t="shared" si="4"/>
        <v>0.15664556962025294</v>
      </c>
    </row>
    <row r="11" spans="2:14" x14ac:dyDescent="0.25">
      <c r="B11" s="13" t="s">
        <v>12</v>
      </c>
      <c r="C11" s="14">
        <v>0</v>
      </c>
      <c r="D11" s="15">
        <v>0</v>
      </c>
      <c r="E11" s="15">
        <v>0</v>
      </c>
      <c r="F11" s="14">
        <v>0</v>
      </c>
      <c r="G11" s="15">
        <v>0</v>
      </c>
      <c r="H11" s="15">
        <v>0</v>
      </c>
      <c r="I11" s="14">
        <v>0</v>
      </c>
      <c r="J11" s="15">
        <f t="shared" si="0"/>
        <v>0</v>
      </c>
      <c r="K11" s="15">
        <f t="shared" si="1"/>
        <v>0</v>
      </c>
      <c r="L11" s="16">
        <f t="shared" si="2"/>
        <v>0</v>
      </c>
      <c r="M11" s="15">
        <f t="shared" si="3"/>
        <v>0</v>
      </c>
      <c r="N11" s="17">
        <f t="shared" si="4"/>
        <v>0</v>
      </c>
    </row>
    <row r="12" spans="2:14" x14ac:dyDescent="0.25">
      <c r="B12" s="13" t="s">
        <v>66</v>
      </c>
      <c r="C12" s="14">
        <v>0</v>
      </c>
      <c r="D12" s="15">
        <v>0</v>
      </c>
      <c r="E12" s="15">
        <v>0</v>
      </c>
      <c r="F12" s="14">
        <v>0</v>
      </c>
      <c r="G12" s="15">
        <v>0</v>
      </c>
      <c r="H12" s="15">
        <v>0</v>
      </c>
      <c r="I12" s="14">
        <v>0</v>
      </c>
      <c r="J12" s="15">
        <f t="shared" si="0"/>
        <v>0</v>
      </c>
      <c r="K12" s="15">
        <f t="shared" si="1"/>
        <v>0</v>
      </c>
      <c r="L12" s="16">
        <f t="shared" si="2"/>
        <v>0</v>
      </c>
      <c r="M12" s="15">
        <f t="shared" si="3"/>
        <v>0</v>
      </c>
      <c r="N12" s="17">
        <f t="shared" si="4"/>
        <v>0</v>
      </c>
    </row>
    <row r="13" spans="2:14" x14ac:dyDescent="0.25">
      <c r="B13" s="13" t="s">
        <v>67</v>
      </c>
      <c r="C13" s="14">
        <v>5.78703703703704E-5</v>
      </c>
      <c r="D13" s="15">
        <v>1.0060362173038224E-2</v>
      </c>
      <c r="E13" s="15">
        <v>6.8775790921595595E-3</v>
      </c>
      <c r="F13" s="18">
        <v>0</v>
      </c>
      <c r="G13" s="15">
        <v>0</v>
      </c>
      <c r="H13" s="15">
        <v>0</v>
      </c>
      <c r="I13" s="18">
        <v>5.78703703703704E-5</v>
      </c>
      <c r="J13" s="15">
        <f t="shared" si="0"/>
        <v>1.8587360594795554E-2</v>
      </c>
      <c r="K13" s="15">
        <f t="shared" si="1"/>
        <v>1.4044943820224729E-2</v>
      </c>
      <c r="L13" s="16">
        <f t="shared" si="2"/>
        <v>1.157407407407408E-4</v>
      </c>
      <c r="M13" s="15">
        <f t="shared" si="3"/>
        <v>1.1467889908256881E-2</v>
      </c>
      <c r="N13" s="17">
        <f t="shared" si="4"/>
        <v>7.9113924050632917E-3</v>
      </c>
    </row>
    <row r="14" spans="2:14" x14ac:dyDescent="0.25">
      <c r="B14" s="13" t="s">
        <v>68</v>
      </c>
      <c r="C14" s="14">
        <v>1.38888888888889E-4</v>
      </c>
      <c r="D14" s="15">
        <v>2.4144869215291746E-2</v>
      </c>
      <c r="E14" s="15">
        <v>1.6506189821182946E-2</v>
      </c>
      <c r="F14" s="18">
        <v>1.38888888888889E-4</v>
      </c>
      <c r="G14" s="15">
        <v>0.11320754716981135</v>
      </c>
      <c r="H14" s="15">
        <v>6.6298342541436503E-2</v>
      </c>
      <c r="I14" s="18">
        <v>0</v>
      </c>
      <c r="J14" s="15">
        <f t="shared" si="0"/>
        <v>0</v>
      </c>
      <c r="K14" s="15">
        <f t="shared" si="1"/>
        <v>0</v>
      </c>
      <c r="L14" s="16">
        <f t="shared" si="2"/>
        <v>2.7777777777777799E-4</v>
      </c>
      <c r="M14" s="15">
        <f t="shared" si="3"/>
        <v>2.7522935779816522E-2</v>
      </c>
      <c r="N14" s="17">
        <f t="shared" si="4"/>
        <v>1.8987341772151906E-2</v>
      </c>
    </row>
    <row r="15" spans="2:14" x14ac:dyDescent="0.25">
      <c r="B15" s="13" t="s">
        <v>69</v>
      </c>
      <c r="C15" s="14">
        <v>1.8518518518518501E-4</v>
      </c>
      <c r="D15" s="15">
        <v>3.2193158953722274E-2</v>
      </c>
      <c r="E15" s="15">
        <v>2.2008253094910557E-2</v>
      </c>
      <c r="F15" s="14">
        <v>0</v>
      </c>
      <c r="G15" s="15">
        <v>0</v>
      </c>
      <c r="H15" s="15">
        <v>0</v>
      </c>
      <c r="I15" s="14">
        <v>1.6203703703703701E-4</v>
      </c>
      <c r="J15" s="15">
        <f t="shared" si="0"/>
        <v>5.204460966542751E-2</v>
      </c>
      <c r="K15" s="15">
        <f t="shared" si="1"/>
        <v>3.9325842696629212E-2</v>
      </c>
      <c r="L15" s="16">
        <f t="shared" si="2"/>
        <v>3.4722222222222202E-4</v>
      </c>
      <c r="M15" s="15">
        <f t="shared" si="3"/>
        <v>3.4403669724770602E-2</v>
      </c>
      <c r="N15" s="17">
        <f t="shared" si="4"/>
        <v>2.3734177215189851E-2</v>
      </c>
    </row>
    <row r="16" spans="2:14" x14ac:dyDescent="0.25">
      <c r="B16" s="13" t="s">
        <v>70</v>
      </c>
      <c r="C16" s="14">
        <v>0</v>
      </c>
      <c r="D16" s="15">
        <v>0</v>
      </c>
      <c r="E16" s="15">
        <v>0</v>
      </c>
      <c r="F16" s="14">
        <v>0</v>
      </c>
      <c r="G16" s="15">
        <v>0</v>
      </c>
      <c r="H16" s="15">
        <v>0</v>
      </c>
      <c r="I16" s="14">
        <v>0</v>
      </c>
      <c r="J16" s="15">
        <f t="shared" si="0"/>
        <v>0</v>
      </c>
      <c r="K16" s="15">
        <f t="shared" si="1"/>
        <v>0</v>
      </c>
      <c r="L16" s="16">
        <f t="shared" si="2"/>
        <v>0</v>
      </c>
      <c r="M16" s="15">
        <f t="shared" si="3"/>
        <v>0</v>
      </c>
      <c r="N16" s="17">
        <f t="shared" si="4"/>
        <v>0</v>
      </c>
    </row>
    <row r="17" spans="2:14" x14ac:dyDescent="0.25">
      <c r="B17" s="13" t="s">
        <v>13</v>
      </c>
      <c r="C17" s="14">
        <v>0</v>
      </c>
      <c r="D17" s="15">
        <v>0</v>
      </c>
      <c r="E17" s="15">
        <v>0</v>
      </c>
      <c r="F17" s="14">
        <v>0</v>
      </c>
      <c r="G17" s="15">
        <v>0</v>
      </c>
      <c r="H17" s="15">
        <v>0</v>
      </c>
      <c r="I17" s="14">
        <v>0</v>
      </c>
      <c r="J17" s="15">
        <f t="shared" si="0"/>
        <v>0</v>
      </c>
      <c r="K17" s="15">
        <f t="shared" si="1"/>
        <v>0</v>
      </c>
      <c r="L17" s="16">
        <f t="shared" si="2"/>
        <v>0</v>
      </c>
      <c r="M17" s="15">
        <f t="shared" si="3"/>
        <v>0</v>
      </c>
      <c r="N17" s="17">
        <f t="shared" si="4"/>
        <v>0</v>
      </c>
    </row>
    <row r="18" spans="2:14" ht="15.75" thickBot="1" x14ac:dyDescent="0.3">
      <c r="B18" s="23" t="s">
        <v>14</v>
      </c>
      <c r="C18" s="24">
        <v>4.6296296296296301E-5</v>
      </c>
      <c r="D18" s="25">
        <v>8.0482897384305772E-3</v>
      </c>
      <c r="E18" s="25">
        <v>5.5020632737276453E-3</v>
      </c>
      <c r="F18" s="24">
        <v>0</v>
      </c>
      <c r="G18" s="25">
        <v>0</v>
      </c>
      <c r="H18" s="25">
        <v>0</v>
      </c>
      <c r="I18" s="24">
        <v>4.6296296296296301E-5</v>
      </c>
      <c r="J18" s="25">
        <f t="shared" si="0"/>
        <v>1.4869888475836436E-2</v>
      </c>
      <c r="K18" s="25">
        <f t="shared" si="1"/>
        <v>1.1235955056179778E-2</v>
      </c>
      <c r="L18" s="16">
        <f t="shared" si="2"/>
        <v>9.2592592592592602E-5</v>
      </c>
      <c r="M18" s="25">
        <f t="shared" si="3"/>
        <v>9.1743119266055016E-3</v>
      </c>
      <c r="N18" s="27">
        <f t="shared" si="4"/>
        <v>6.3291139240506311E-3</v>
      </c>
    </row>
    <row r="19" spans="2:14" ht="16.5" thickTop="1" thickBot="1" x14ac:dyDescent="0.3">
      <c r="B19" s="36" t="s">
        <v>3</v>
      </c>
      <c r="C19" s="37">
        <v>5.7523148148148203E-3</v>
      </c>
      <c r="D19" s="38">
        <v>1</v>
      </c>
      <c r="E19" s="38">
        <v>0.68363136176066053</v>
      </c>
      <c r="F19" s="37">
        <v>1.2268518518518525E-3</v>
      </c>
      <c r="G19" s="38">
        <v>1.0000000000000002</v>
      </c>
      <c r="H19" s="38">
        <v>0.58563535911602238</v>
      </c>
      <c r="I19" s="37">
        <f>SUM(I7:I18)</f>
        <v>3.1134259259259253E-3</v>
      </c>
      <c r="J19" s="38">
        <f>IFERROR(SUM(J7:J18),0)</f>
        <v>0.99999999999999978</v>
      </c>
      <c r="K19" s="38">
        <f>IFERROR(SUM(K7:K18),0)</f>
        <v>0.75561797752808979</v>
      </c>
      <c r="L19" s="37">
        <f>SUM(L7:L18)</f>
        <v>1.0092592592592597E-2</v>
      </c>
      <c r="M19" s="38">
        <f>IFERROR(SUM(M7:M18),0)</f>
        <v>1</v>
      </c>
      <c r="N19" s="39">
        <f>IFERROR(SUM(N7:N18),0)</f>
        <v>0.68987341772151911</v>
      </c>
    </row>
    <row r="20" spans="2:14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25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19" t="s">
        <v>5</v>
      </c>
      <c r="L21" s="19" t="s">
        <v>4</v>
      </c>
      <c r="M21" s="19" t="s">
        <v>5</v>
      </c>
      <c r="N21" s="20" t="s">
        <v>5</v>
      </c>
    </row>
    <row r="22" spans="2:14" x14ac:dyDescent="0.25">
      <c r="B22" s="21" t="s">
        <v>16</v>
      </c>
      <c r="C22" s="14">
        <v>1.5625000000000001E-3</v>
      </c>
      <c r="D22" s="22"/>
      <c r="E22" s="15">
        <v>0.185694635488308</v>
      </c>
      <c r="F22" s="14">
        <v>6.9444444444444404E-4</v>
      </c>
      <c r="G22" s="22"/>
      <c r="H22" s="15">
        <v>0.33149171270718208</v>
      </c>
      <c r="I22" s="14">
        <v>9.7222222222222198E-4</v>
      </c>
      <c r="J22" s="22"/>
      <c r="K22" s="15">
        <f>IFERROR(I22/I$30,0)</f>
        <v>0.23595505617977525</v>
      </c>
      <c r="L22" s="16">
        <f>SUM(C22,F22,I22)</f>
        <v>3.2291666666666662E-3</v>
      </c>
      <c r="M22" s="22"/>
      <c r="N22" s="17">
        <f>IFERROR(L22/L$30,0)</f>
        <v>0.22072784810126572</v>
      </c>
    </row>
    <row r="23" spans="2:14" x14ac:dyDescent="0.25">
      <c r="B23" s="21" t="s">
        <v>17</v>
      </c>
      <c r="C23" s="14">
        <v>0</v>
      </c>
      <c r="D23" s="22"/>
      <c r="E23" s="15">
        <v>0</v>
      </c>
      <c r="F23" s="14">
        <v>0</v>
      </c>
      <c r="G23" s="22"/>
      <c r="H23" s="15">
        <v>0</v>
      </c>
      <c r="I23" s="14">
        <v>0</v>
      </c>
      <c r="J23" s="22"/>
      <c r="K23" s="15">
        <f t="shared" ref="K23:K27" si="5">IFERROR(I23/I$30,0)</f>
        <v>0</v>
      </c>
      <c r="L23" s="16">
        <f t="shared" ref="L23:L27" si="6">SUM(C23,F23,I23)</f>
        <v>0</v>
      </c>
      <c r="M23" s="22"/>
      <c r="N23" s="17">
        <f t="shared" ref="N23:N27" si="7">IFERROR(L23/L$30,0)</f>
        <v>0</v>
      </c>
    </row>
    <row r="24" spans="2:14" x14ac:dyDescent="0.25">
      <c r="B24" s="21" t="s">
        <v>18</v>
      </c>
      <c r="C24" s="14">
        <v>8.1018518518518503E-5</v>
      </c>
      <c r="D24" s="22"/>
      <c r="E24" s="15">
        <v>9.6286107290233756E-3</v>
      </c>
      <c r="F24" s="14">
        <v>6.9444444444444404E-5</v>
      </c>
      <c r="G24" s="22"/>
      <c r="H24" s="15">
        <v>3.314917127071821E-2</v>
      </c>
      <c r="I24" s="14">
        <v>3.4722222222222202E-5</v>
      </c>
      <c r="J24" s="22"/>
      <c r="K24" s="15">
        <f t="shared" si="5"/>
        <v>8.4269662921348278E-3</v>
      </c>
      <c r="L24" s="16">
        <f t="shared" si="6"/>
        <v>1.8518518518518512E-4</v>
      </c>
      <c r="M24" s="22"/>
      <c r="N24" s="17">
        <f t="shared" si="7"/>
        <v>1.2658227848101257E-2</v>
      </c>
    </row>
    <row r="25" spans="2:14" x14ac:dyDescent="0.25">
      <c r="B25" s="21" t="s">
        <v>19</v>
      </c>
      <c r="C25" s="14">
        <v>1.50462962962963E-4</v>
      </c>
      <c r="D25" s="22"/>
      <c r="E25" s="15">
        <v>1.7881705639614848E-2</v>
      </c>
      <c r="F25" s="14">
        <v>0</v>
      </c>
      <c r="G25" s="22"/>
      <c r="H25" s="15">
        <v>0</v>
      </c>
      <c r="I25" s="14">
        <v>0</v>
      </c>
      <c r="J25" s="22"/>
      <c r="K25" s="15">
        <f t="shared" si="5"/>
        <v>0</v>
      </c>
      <c r="L25" s="16">
        <f t="shared" si="6"/>
        <v>1.50462962962963E-4</v>
      </c>
      <c r="M25" s="22"/>
      <c r="N25" s="17">
        <f t="shared" si="7"/>
        <v>1.0284810126582278E-2</v>
      </c>
    </row>
    <row r="26" spans="2:14" x14ac:dyDescent="0.25">
      <c r="B26" s="21" t="s">
        <v>20</v>
      </c>
      <c r="C26" s="14">
        <v>8.6805555555555605E-4</v>
      </c>
      <c r="D26" s="22"/>
      <c r="E26" s="15">
        <v>0.1031636863823934</v>
      </c>
      <c r="F26" s="14">
        <v>1.04166666666667E-4</v>
      </c>
      <c r="G26" s="22"/>
      <c r="H26" s="15">
        <v>4.9723756906077499E-2</v>
      </c>
      <c r="I26" s="14">
        <v>0</v>
      </c>
      <c r="J26" s="22"/>
      <c r="K26" s="15">
        <f t="shared" si="5"/>
        <v>0</v>
      </c>
      <c r="L26" s="16">
        <f t="shared" si="6"/>
        <v>9.7222222222222306E-4</v>
      </c>
      <c r="M26" s="22"/>
      <c r="N26" s="17">
        <f t="shared" si="7"/>
        <v>6.6455696202531681E-2</v>
      </c>
    </row>
    <row r="27" spans="2:14" ht="15.75" thickBot="1" x14ac:dyDescent="0.3">
      <c r="B27" s="28" t="s">
        <v>21</v>
      </c>
      <c r="C27" s="24">
        <v>0</v>
      </c>
      <c r="D27" s="29"/>
      <c r="E27" s="25">
        <v>0</v>
      </c>
      <c r="F27" s="24">
        <v>0</v>
      </c>
      <c r="G27" s="29"/>
      <c r="H27" s="25">
        <v>0</v>
      </c>
      <c r="I27" s="24">
        <v>0</v>
      </c>
      <c r="J27" s="29"/>
      <c r="K27" s="25">
        <f t="shared" si="5"/>
        <v>0</v>
      </c>
      <c r="L27" s="16">
        <f t="shared" si="6"/>
        <v>0</v>
      </c>
      <c r="M27" s="29"/>
      <c r="N27" s="27">
        <f t="shared" si="7"/>
        <v>0</v>
      </c>
    </row>
    <row r="28" spans="2:14" ht="16.5" thickTop="1" thickBot="1" x14ac:dyDescent="0.3">
      <c r="B28" s="36" t="s">
        <v>3</v>
      </c>
      <c r="C28" s="37">
        <v>2.6620370370370374E-3</v>
      </c>
      <c r="D28" s="38"/>
      <c r="E28" s="38">
        <v>0.31636863823933964</v>
      </c>
      <c r="F28" s="37">
        <v>8.680555555555554E-4</v>
      </c>
      <c r="G28" s="38"/>
      <c r="H28" s="38">
        <v>0.41436464088397779</v>
      </c>
      <c r="I28" s="37">
        <f>SUM(I22:I27)</f>
        <v>1.0069444444444442E-3</v>
      </c>
      <c r="J28" s="38"/>
      <c r="K28" s="38">
        <f>IFERROR(SUM(K22:K27),0)</f>
        <v>0.24438202247191007</v>
      </c>
      <c r="L28" s="37">
        <f>SUM(L22:L27)</f>
        <v>4.5370370370370373E-3</v>
      </c>
      <c r="M28" s="38"/>
      <c r="N28" s="39">
        <f>IFERROR(SUM(N22:N27),0)</f>
        <v>0.31012658227848094</v>
      </c>
    </row>
    <row r="29" spans="2:14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6.5" thickTop="1" thickBot="1" x14ac:dyDescent="0.3">
      <c r="B30" s="36" t="s">
        <v>6</v>
      </c>
      <c r="C30" s="37">
        <v>8.4143518518518569E-3</v>
      </c>
      <c r="D30" s="40"/>
      <c r="E30" s="41">
        <v>1.0000000000000002</v>
      </c>
      <c r="F30" s="37">
        <v>2.0949074074074077E-3</v>
      </c>
      <c r="G30" s="40"/>
      <c r="H30" s="41">
        <v>1.0000000000000002</v>
      </c>
      <c r="I30" s="37">
        <f>SUM(I19,I28)</f>
        <v>4.1203703703703697E-3</v>
      </c>
      <c r="J30" s="40"/>
      <c r="K30" s="41">
        <f>IFERROR(SUM(K19,K28),0)</f>
        <v>0.99999999999999989</v>
      </c>
      <c r="L30" s="42">
        <f>SUM(L19,L28)</f>
        <v>1.4629629629629635E-2</v>
      </c>
      <c r="M30" s="40"/>
      <c r="N30" s="43">
        <f>IFERROR(SUM(N19,N28),0)</f>
        <v>1</v>
      </c>
    </row>
    <row r="31" spans="2:14" ht="66" customHeight="1" thickTop="1" thickBot="1" x14ac:dyDescent="0.3">
      <c r="B31" s="148" t="s">
        <v>45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5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&amp;R29</oddFoot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showZeros="0" topLeftCell="B1" zoomScale="90" zoomScaleNormal="90" zoomScaleSheetLayoutView="110" zoomScalePageLayoutView="5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0" width="8.28515625" style="1" customWidth="1"/>
    <col min="11" max="11" width="11.28515625" style="1" bestFit="1" customWidth="1"/>
    <col min="12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0" t="s">
        <v>46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s="5" customFormat="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s="5" customFormat="1" x14ac:dyDescent="0.25">
      <c r="B5" s="44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49</v>
      </c>
      <c r="C7" s="14">
        <v>5.9722222222222199E-3</v>
      </c>
      <c r="D7" s="15">
        <v>0.24362606232294615</v>
      </c>
      <c r="E7" s="15">
        <v>8.5106382978723402E-2</v>
      </c>
      <c r="F7" s="14">
        <v>3.2523148148148099E-3</v>
      </c>
      <c r="G7" s="15">
        <v>0.34863523573200972</v>
      </c>
      <c r="H7" s="15">
        <v>0.11683991683991671</v>
      </c>
      <c r="I7" s="14">
        <v>4.0393518518518504E-3</v>
      </c>
      <c r="J7" s="15">
        <f>IFERROR(I7/I$19,0)</f>
        <v>0.26991492652745541</v>
      </c>
      <c r="K7" s="15">
        <f>IFERROR(I7/I$30,0)</f>
        <v>0.10163075131042504</v>
      </c>
      <c r="L7" s="16">
        <f>SUM(C7,F7,I7)</f>
        <v>1.3263888888888881E-2</v>
      </c>
      <c r="M7" s="15">
        <f>IFERROR(L7/L$19,0)</f>
        <v>0.27175717334598049</v>
      </c>
      <c r="N7" s="17">
        <f>IFERROR(L7/L$30,0)</f>
        <v>9.628633843051583E-2</v>
      </c>
    </row>
    <row r="8" spans="2:14" s="5" customFormat="1" x14ac:dyDescent="0.25">
      <c r="B8" s="13" t="s">
        <v>64</v>
      </c>
      <c r="C8" s="14">
        <v>5.9027777777777802E-3</v>
      </c>
      <c r="D8" s="15">
        <v>0.24079320113314462</v>
      </c>
      <c r="E8" s="15">
        <v>8.4116773874319706E-2</v>
      </c>
      <c r="F8" s="14">
        <v>2.7314814814814801E-3</v>
      </c>
      <c r="G8" s="15">
        <v>0.29280397022332522</v>
      </c>
      <c r="H8" s="15">
        <v>9.812889812889812E-2</v>
      </c>
      <c r="I8" s="14">
        <v>3.2291666666666701E-3</v>
      </c>
      <c r="J8" s="15">
        <f t="shared" ref="J8:J18" si="0">IFERROR(I8/I$19,0)</f>
        <v>0.2157772621809747</v>
      </c>
      <c r="K8" s="15">
        <f t="shared" ref="K8:K18" si="1">IFERROR(I8/I$30,0)</f>
        <v>8.1246359930110673E-2</v>
      </c>
      <c r="L8" s="16">
        <f t="shared" ref="L8:L18" si="2">SUM(C8,F8,I8)</f>
        <v>1.186342592592593E-2</v>
      </c>
      <c r="M8" s="15">
        <f t="shared" ref="M8:M18" si="3">IFERROR(L8/L$19,0)</f>
        <v>0.24306378942376117</v>
      </c>
      <c r="N8" s="17">
        <f t="shared" ref="N8:N18" si="4">IFERROR(L8/L$30,0)</f>
        <v>8.6119979835321839E-2</v>
      </c>
    </row>
    <row r="9" spans="2:14" s="5" customFormat="1" x14ac:dyDescent="0.25">
      <c r="B9" s="13" t="s">
        <v>65</v>
      </c>
      <c r="C9" s="14">
        <v>4.4560185185185197E-3</v>
      </c>
      <c r="D9" s="15">
        <v>0.18177525967894248</v>
      </c>
      <c r="E9" s="15">
        <v>6.3499917532574668E-2</v>
      </c>
      <c r="F9" s="14">
        <v>5.4398148148148101E-4</v>
      </c>
      <c r="G9" s="15">
        <v>5.8312655086848637E-2</v>
      </c>
      <c r="H9" s="15">
        <v>1.9542619542619533E-2</v>
      </c>
      <c r="I9" s="14">
        <v>2.0833333333333298E-3</v>
      </c>
      <c r="J9" s="15">
        <f t="shared" si="0"/>
        <v>0.13921113689095102</v>
      </c>
      <c r="K9" s="15">
        <f t="shared" si="1"/>
        <v>5.2417006406522873E-2</v>
      </c>
      <c r="L9" s="16">
        <f t="shared" si="2"/>
        <v>7.0833333333333304E-3</v>
      </c>
      <c r="M9" s="15">
        <f t="shared" si="3"/>
        <v>0.14512686744130898</v>
      </c>
      <c r="N9" s="17">
        <f t="shared" si="4"/>
        <v>5.1419929423626262E-2</v>
      </c>
    </row>
    <row r="10" spans="2:14" s="5" customFormat="1" x14ac:dyDescent="0.25">
      <c r="B10" s="13" t="s">
        <v>11</v>
      </c>
      <c r="C10" s="14">
        <v>5.5787037037037003E-3</v>
      </c>
      <c r="D10" s="15">
        <v>0.22757318224740311</v>
      </c>
      <c r="E10" s="15">
        <v>7.9498598053768743E-2</v>
      </c>
      <c r="F10" s="14">
        <v>4.3981481481481503E-4</v>
      </c>
      <c r="G10" s="15">
        <v>4.7146401985111733E-2</v>
      </c>
      <c r="H10" s="15">
        <v>1.5800415800415815E-2</v>
      </c>
      <c r="I10" s="14">
        <v>3.2060185185185199E-3</v>
      </c>
      <c r="J10" s="15">
        <f t="shared" si="0"/>
        <v>0.2142304717710751</v>
      </c>
      <c r="K10" s="15">
        <f t="shared" si="1"/>
        <v>8.0663948747815933E-2</v>
      </c>
      <c r="L10" s="16">
        <f t="shared" si="2"/>
        <v>9.2245370370370346E-3</v>
      </c>
      <c r="M10" s="15">
        <f t="shared" si="3"/>
        <v>0.18899691723974393</v>
      </c>
      <c r="N10" s="17">
        <f t="shared" si="4"/>
        <v>6.6963535540245325E-2</v>
      </c>
    </row>
    <row r="11" spans="2:14" s="5" customFormat="1" x14ac:dyDescent="0.25">
      <c r="B11" s="13" t="s">
        <v>12</v>
      </c>
      <c r="C11" s="14">
        <v>4.5138888888888898E-4</v>
      </c>
      <c r="D11" s="15">
        <v>1.8413597733711054E-2</v>
      </c>
      <c r="E11" s="15">
        <v>6.4324591786244466E-3</v>
      </c>
      <c r="F11" s="14">
        <v>1.9675925925925899E-4</v>
      </c>
      <c r="G11" s="15">
        <v>2.109181141439205E-2</v>
      </c>
      <c r="H11" s="15">
        <v>7.0686070686070621E-3</v>
      </c>
      <c r="I11" s="14">
        <v>1.8518518518518501E-4</v>
      </c>
      <c r="J11" s="15">
        <f t="shared" si="0"/>
        <v>1.2374323279195657E-2</v>
      </c>
      <c r="K11" s="15">
        <f t="shared" si="1"/>
        <v>4.659289458357592E-3</v>
      </c>
      <c r="L11" s="16">
        <f t="shared" si="2"/>
        <v>8.3333333333333295E-4</v>
      </c>
      <c r="M11" s="15">
        <f t="shared" si="3"/>
        <v>1.7073749110742234E-2</v>
      </c>
      <c r="N11" s="17">
        <f t="shared" si="4"/>
        <v>6.04940346160309E-3</v>
      </c>
    </row>
    <row r="12" spans="2:14" s="5" customFormat="1" x14ac:dyDescent="0.25">
      <c r="B12" s="13" t="s">
        <v>66</v>
      </c>
      <c r="C12" s="14">
        <v>0</v>
      </c>
      <c r="D12" s="15">
        <v>0</v>
      </c>
      <c r="E12" s="15">
        <v>0</v>
      </c>
      <c r="F12" s="14">
        <v>0</v>
      </c>
      <c r="G12" s="15">
        <v>0</v>
      </c>
      <c r="H12" s="15">
        <v>0</v>
      </c>
      <c r="I12" s="14">
        <v>0</v>
      </c>
      <c r="J12" s="15">
        <f t="shared" si="0"/>
        <v>0</v>
      </c>
      <c r="K12" s="15">
        <f t="shared" si="1"/>
        <v>0</v>
      </c>
      <c r="L12" s="16">
        <f t="shared" si="2"/>
        <v>0</v>
      </c>
      <c r="M12" s="15">
        <f t="shared" si="3"/>
        <v>0</v>
      </c>
      <c r="N12" s="17">
        <f t="shared" si="4"/>
        <v>0</v>
      </c>
    </row>
    <row r="13" spans="2:14" s="5" customFormat="1" x14ac:dyDescent="0.25">
      <c r="B13" s="13" t="s">
        <v>67</v>
      </c>
      <c r="C13" s="14">
        <v>3.5879629629629602E-4</v>
      </c>
      <c r="D13" s="15">
        <v>1.4636449480642107E-2</v>
      </c>
      <c r="E13" s="15">
        <v>5.1129803727527606E-3</v>
      </c>
      <c r="F13" s="18">
        <v>0</v>
      </c>
      <c r="G13" s="15">
        <v>0</v>
      </c>
      <c r="H13" s="15">
        <v>0</v>
      </c>
      <c r="I13" s="18">
        <v>3.7037037037037003E-4</v>
      </c>
      <c r="J13" s="15">
        <f t="shared" si="0"/>
        <v>2.4748646558391315E-2</v>
      </c>
      <c r="K13" s="15">
        <f t="shared" si="1"/>
        <v>9.3185789167151839E-3</v>
      </c>
      <c r="L13" s="16">
        <f t="shared" si="2"/>
        <v>7.2916666666666605E-4</v>
      </c>
      <c r="M13" s="15">
        <f t="shared" si="3"/>
        <v>1.4939530471899448E-2</v>
      </c>
      <c r="N13" s="17">
        <f t="shared" si="4"/>
        <v>5.2932280289027011E-3</v>
      </c>
    </row>
    <row r="14" spans="2:14" s="5" customFormat="1" x14ac:dyDescent="0.25">
      <c r="B14" s="13" t="s">
        <v>68</v>
      </c>
      <c r="C14" s="14">
        <v>0</v>
      </c>
      <c r="D14" s="15">
        <v>0</v>
      </c>
      <c r="E14" s="15">
        <v>0</v>
      </c>
      <c r="F14" s="18">
        <v>0</v>
      </c>
      <c r="G14" s="15">
        <v>0</v>
      </c>
      <c r="H14" s="15">
        <v>0</v>
      </c>
      <c r="I14" s="18">
        <v>0</v>
      </c>
      <c r="J14" s="15">
        <f t="shared" si="0"/>
        <v>0</v>
      </c>
      <c r="K14" s="15">
        <f t="shared" si="1"/>
        <v>0</v>
      </c>
      <c r="L14" s="16">
        <f t="shared" si="2"/>
        <v>0</v>
      </c>
      <c r="M14" s="15">
        <f t="shared" si="3"/>
        <v>0</v>
      </c>
      <c r="N14" s="17">
        <f t="shared" si="4"/>
        <v>0</v>
      </c>
    </row>
    <row r="15" spans="2:14" s="5" customFormat="1" x14ac:dyDescent="0.25">
      <c r="B15" s="13" t="s">
        <v>69</v>
      </c>
      <c r="C15" s="14">
        <v>5.32407407407407E-4</v>
      </c>
      <c r="D15" s="15">
        <v>2.1718602455146351E-2</v>
      </c>
      <c r="E15" s="15">
        <v>7.5870031337621604E-3</v>
      </c>
      <c r="F15" s="14">
        <v>0</v>
      </c>
      <c r="G15" s="15">
        <v>0</v>
      </c>
      <c r="H15" s="15">
        <v>0</v>
      </c>
      <c r="I15" s="14">
        <v>2.31481481481481E-4</v>
      </c>
      <c r="J15" s="15">
        <f t="shared" si="0"/>
        <v>1.5467904098994553E-2</v>
      </c>
      <c r="K15" s="15">
        <f t="shared" si="1"/>
        <v>5.8241118229469839E-3</v>
      </c>
      <c r="L15" s="16">
        <f t="shared" si="2"/>
        <v>7.6388888888888795E-4</v>
      </c>
      <c r="M15" s="15">
        <f t="shared" si="3"/>
        <v>1.5650936684847034E-2</v>
      </c>
      <c r="N15" s="17">
        <f t="shared" si="4"/>
        <v>5.5452865064694948E-3</v>
      </c>
    </row>
    <row r="16" spans="2:14" s="5" customFormat="1" x14ac:dyDescent="0.25">
      <c r="B16" s="13" t="s">
        <v>70</v>
      </c>
      <c r="C16" s="14">
        <v>0</v>
      </c>
      <c r="D16" s="15">
        <v>0</v>
      </c>
      <c r="E16" s="15">
        <v>0</v>
      </c>
      <c r="F16" s="14">
        <v>0</v>
      </c>
      <c r="G16" s="15">
        <v>0</v>
      </c>
      <c r="H16" s="15">
        <v>0</v>
      </c>
      <c r="I16" s="14">
        <v>0</v>
      </c>
      <c r="J16" s="15">
        <f t="shared" si="0"/>
        <v>0</v>
      </c>
      <c r="K16" s="15">
        <f t="shared" si="1"/>
        <v>0</v>
      </c>
      <c r="L16" s="16">
        <f t="shared" si="2"/>
        <v>0</v>
      </c>
      <c r="M16" s="15">
        <f t="shared" si="3"/>
        <v>0</v>
      </c>
      <c r="N16" s="17">
        <f t="shared" si="4"/>
        <v>0</v>
      </c>
    </row>
    <row r="17" spans="2:14" s="5" customFormat="1" x14ac:dyDescent="0.25">
      <c r="B17" s="13" t="s">
        <v>13</v>
      </c>
      <c r="C17" s="14">
        <v>0</v>
      </c>
      <c r="D17" s="15">
        <v>0</v>
      </c>
      <c r="E17" s="15">
        <v>0</v>
      </c>
      <c r="F17" s="14">
        <v>0</v>
      </c>
      <c r="G17" s="15">
        <v>0</v>
      </c>
      <c r="H17" s="15">
        <v>0</v>
      </c>
      <c r="I17" s="14">
        <v>0</v>
      </c>
      <c r="J17" s="15">
        <f t="shared" si="0"/>
        <v>0</v>
      </c>
      <c r="K17" s="15">
        <f t="shared" si="1"/>
        <v>0</v>
      </c>
      <c r="L17" s="16">
        <f t="shared" si="2"/>
        <v>0</v>
      </c>
      <c r="M17" s="15">
        <f t="shared" si="3"/>
        <v>0</v>
      </c>
      <c r="N17" s="17">
        <f t="shared" si="4"/>
        <v>0</v>
      </c>
    </row>
    <row r="18" spans="2:14" s="5" customFormat="1" ht="15.75" thickBot="1" x14ac:dyDescent="0.3">
      <c r="B18" s="23" t="s">
        <v>14</v>
      </c>
      <c r="C18" s="24">
        <v>1.2615740740740699E-3</v>
      </c>
      <c r="D18" s="25">
        <v>5.1463644948064054E-2</v>
      </c>
      <c r="E18" s="25">
        <v>1.7977898730001596E-2</v>
      </c>
      <c r="F18" s="24">
        <v>2.16435185185185E-3</v>
      </c>
      <c r="G18" s="25">
        <v>0.23200992555831268</v>
      </c>
      <c r="H18" s="25">
        <v>7.7754677754677717E-2</v>
      </c>
      <c r="I18" s="24">
        <v>1.6203703703703701E-3</v>
      </c>
      <c r="J18" s="25">
        <f t="shared" si="0"/>
        <v>0.10827532869296208</v>
      </c>
      <c r="K18" s="25">
        <f t="shared" si="1"/>
        <v>4.0768782760628966E-2</v>
      </c>
      <c r="L18" s="16">
        <f t="shared" si="2"/>
        <v>5.04629629629629E-3</v>
      </c>
      <c r="M18" s="25">
        <f t="shared" si="3"/>
        <v>0.10339103628171678</v>
      </c>
      <c r="N18" s="27">
        <f t="shared" si="4"/>
        <v>3.6632498739707572E-2</v>
      </c>
    </row>
    <row r="19" spans="2:14" s="5" customFormat="1" ht="16.5" thickTop="1" thickBot="1" x14ac:dyDescent="0.3">
      <c r="B19" s="36" t="s">
        <v>3</v>
      </c>
      <c r="C19" s="37">
        <v>2.4513888888888884E-2</v>
      </c>
      <c r="D19" s="38">
        <v>1</v>
      </c>
      <c r="E19" s="38">
        <v>0.3493320138545275</v>
      </c>
      <c r="F19" s="37">
        <v>9.328703703703695E-3</v>
      </c>
      <c r="G19" s="38">
        <v>1</v>
      </c>
      <c r="H19" s="38">
        <v>0.33513513513513493</v>
      </c>
      <c r="I19" s="37">
        <f>SUM(I7:I18)</f>
        <v>1.4965277777777779E-2</v>
      </c>
      <c r="J19" s="38">
        <f>IFERROR(SUM(J7:J18),0)</f>
        <v>0.99999999999999978</v>
      </c>
      <c r="K19" s="38">
        <f>IFERROR(SUM(K7:K18),0)</f>
        <v>0.37652882935352328</v>
      </c>
      <c r="L19" s="37">
        <f>SUM(L7:L18)</f>
        <v>4.8807870370370349E-2</v>
      </c>
      <c r="M19" s="38">
        <f>IFERROR(SUM(M7:M18),0)</f>
        <v>1</v>
      </c>
      <c r="N19" s="39">
        <f>IFERROR(SUM(N7:N18),0)</f>
        <v>0.35431019996639213</v>
      </c>
    </row>
    <row r="20" spans="2:14" s="5" customFormat="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s="5" customFormat="1" x14ac:dyDescent="0.25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19" t="s">
        <v>5</v>
      </c>
      <c r="L21" s="19" t="s">
        <v>4</v>
      </c>
      <c r="M21" s="19" t="s">
        <v>5</v>
      </c>
      <c r="N21" s="20" t="s">
        <v>5</v>
      </c>
    </row>
    <row r="22" spans="2:14" s="5" customFormat="1" x14ac:dyDescent="0.25">
      <c r="B22" s="21" t="s">
        <v>16</v>
      </c>
      <c r="C22" s="14">
        <v>9.8726851851851892E-3</v>
      </c>
      <c r="D22" s="22"/>
      <c r="E22" s="15">
        <v>0.14068942767606804</v>
      </c>
      <c r="F22" s="14">
        <v>2.5347222222222199E-3</v>
      </c>
      <c r="G22" s="22"/>
      <c r="H22" s="15">
        <v>9.106029106029101E-2</v>
      </c>
      <c r="I22" s="14">
        <v>3.76157407407407E-3</v>
      </c>
      <c r="J22" s="22"/>
      <c r="K22" s="15">
        <f>IFERROR(I22/I$30,0)</f>
        <v>9.4641817122888577E-2</v>
      </c>
      <c r="L22" s="16">
        <f>SUM(C22,F22,I22)</f>
        <v>1.6168981481481479E-2</v>
      </c>
      <c r="M22" s="22"/>
      <c r="N22" s="17">
        <f>IFERROR(L22/L$30,0)</f>
        <v>0.11737523105360442</v>
      </c>
    </row>
    <row r="23" spans="2:14" s="5" customFormat="1" x14ac:dyDescent="0.25">
      <c r="B23" s="21" t="s">
        <v>17</v>
      </c>
      <c r="C23" s="14">
        <v>0</v>
      </c>
      <c r="D23" s="22"/>
      <c r="E23" s="15">
        <v>0</v>
      </c>
      <c r="F23" s="14">
        <v>0</v>
      </c>
      <c r="G23" s="22"/>
      <c r="H23" s="15">
        <v>0</v>
      </c>
      <c r="I23" s="14">
        <v>2.31481481481481E-5</v>
      </c>
      <c r="J23" s="22"/>
      <c r="K23" s="15">
        <f t="shared" ref="K23:K27" si="5">IFERROR(I23/I$30,0)</f>
        <v>5.8241118229469834E-4</v>
      </c>
      <c r="L23" s="16">
        <f t="shared" ref="L23:L27" si="6">SUM(C23,F23,I23)</f>
        <v>2.31481481481481E-5</v>
      </c>
      <c r="M23" s="22"/>
      <c r="N23" s="17">
        <f t="shared" ref="N23:N27" si="7">IFERROR(L23/L$30,0)</f>
        <v>1.6803898504452999E-4</v>
      </c>
    </row>
    <row r="24" spans="2:14" s="5" customFormat="1" x14ac:dyDescent="0.25">
      <c r="B24" s="21" t="s">
        <v>18</v>
      </c>
      <c r="C24" s="14">
        <v>3.9351851851851901E-4</v>
      </c>
      <c r="D24" s="22"/>
      <c r="E24" s="15">
        <v>5.6077849249546513E-3</v>
      </c>
      <c r="F24" s="14">
        <v>1.50462962962963E-4</v>
      </c>
      <c r="G24" s="22"/>
      <c r="H24" s="15">
        <v>5.4054054054054092E-3</v>
      </c>
      <c r="I24" s="14">
        <v>2.7777777777777799E-4</v>
      </c>
      <c r="J24" s="22"/>
      <c r="K24" s="15">
        <f t="shared" si="5"/>
        <v>6.9889341875364001E-3</v>
      </c>
      <c r="L24" s="16">
        <f t="shared" si="6"/>
        <v>8.2175925925925992E-4</v>
      </c>
      <c r="M24" s="22"/>
      <c r="N24" s="17">
        <f t="shared" si="7"/>
        <v>5.9653839690808324E-3</v>
      </c>
    </row>
    <row r="25" spans="2:14" s="5" customFormat="1" x14ac:dyDescent="0.25">
      <c r="B25" s="21" t="s">
        <v>19</v>
      </c>
      <c r="C25" s="14">
        <v>1.35069444444444E-2</v>
      </c>
      <c r="D25" s="22"/>
      <c r="E25" s="15">
        <v>0.19247897080653084</v>
      </c>
      <c r="F25" s="14">
        <v>7.3611111111111099E-3</v>
      </c>
      <c r="G25" s="22"/>
      <c r="H25" s="15">
        <v>0.26444906444906452</v>
      </c>
      <c r="I25" s="14">
        <v>7.0833333333333304E-3</v>
      </c>
      <c r="J25" s="22"/>
      <c r="K25" s="15">
        <f t="shared" si="5"/>
        <v>0.17821782178217799</v>
      </c>
      <c r="L25" s="16">
        <f t="shared" si="6"/>
        <v>2.7951388888888838E-2</v>
      </c>
      <c r="M25" s="22"/>
      <c r="N25" s="17">
        <f t="shared" si="7"/>
        <v>0.20290707444127001</v>
      </c>
    </row>
    <row r="26" spans="2:14" s="5" customFormat="1" x14ac:dyDescent="0.25">
      <c r="B26" s="21" t="s">
        <v>20</v>
      </c>
      <c r="C26" s="14">
        <v>2.18865740740741E-2</v>
      </c>
      <c r="D26" s="22"/>
      <c r="E26" s="15">
        <v>0.311891802737919</v>
      </c>
      <c r="F26" s="14">
        <v>8.4606481481481494E-3</v>
      </c>
      <c r="G26" s="22"/>
      <c r="H26" s="15">
        <v>0.30395010395010413</v>
      </c>
      <c r="I26" s="14">
        <v>1.3634259259259301E-2</v>
      </c>
      <c r="J26" s="22"/>
      <c r="K26" s="15">
        <f t="shared" si="5"/>
        <v>0.34304018637157907</v>
      </c>
      <c r="L26" s="16">
        <f t="shared" si="6"/>
        <v>4.3981481481481552E-2</v>
      </c>
      <c r="M26" s="22"/>
      <c r="N26" s="17">
        <f t="shared" si="7"/>
        <v>0.31927407158460819</v>
      </c>
    </row>
    <row r="27" spans="2:14" s="5" customFormat="1" ht="15.75" thickBot="1" x14ac:dyDescent="0.3">
      <c r="B27" s="28" t="s">
        <v>21</v>
      </c>
      <c r="C27" s="24">
        <v>0</v>
      </c>
      <c r="D27" s="29"/>
      <c r="E27" s="25">
        <v>0</v>
      </c>
      <c r="F27" s="24">
        <v>0</v>
      </c>
      <c r="G27" s="29"/>
      <c r="H27" s="25">
        <v>0</v>
      </c>
      <c r="I27" s="24">
        <v>0</v>
      </c>
      <c r="J27" s="29"/>
      <c r="K27" s="25">
        <f t="shared" si="5"/>
        <v>0</v>
      </c>
      <c r="L27" s="16">
        <f t="shared" si="6"/>
        <v>0</v>
      </c>
      <c r="M27" s="29"/>
      <c r="N27" s="27">
        <f t="shared" si="7"/>
        <v>0</v>
      </c>
    </row>
    <row r="28" spans="2:14" s="5" customFormat="1" ht="16.5" thickTop="1" thickBot="1" x14ac:dyDescent="0.3">
      <c r="B28" s="36" t="s">
        <v>3</v>
      </c>
      <c r="C28" s="37">
        <v>4.5659722222222206E-2</v>
      </c>
      <c r="D28" s="38"/>
      <c r="E28" s="38">
        <v>0.6506679861454725</v>
      </c>
      <c r="F28" s="37">
        <v>1.8506944444444444E-2</v>
      </c>
      <c r="G28" s="38"/>
      <c r="H28" s="38">
        <v>0.66486486486486507</v>
      </c>
      <c r="I28" s="37">
        <f>SUM(I22:I27)</f>
        <v>2.4780092592592628E-2</v>
      </c>
      <c r="J28" s="38"/>
      <c r="K28" s="38">
        <f>IFERROR(SUM(K22:K27),0)</f>
        <v>0.62347117064647672</v>
      </c>
      <c r="L28" s="37">
        <f>SUM(L22:L27)</f>
        <v>8.8946759259259267E-2</v>
      </c>
      <c r="M28" s="38"/>
      <c r="N28" s="39">
        <f>IFERROR(SUM(N22:N27),0)</f>
        <v>0.64568980003360799</v>
      </c>
    </row>
    <row r="29" spans="2:14" s="5" customFormat="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5" customFormat="1" ht="16.5" thickTop="1" thickBot="1" x14ac:dyDescent="0.3">
      <c r="B30" s="36" t="s">
        <v>6</v>
      </c>
      <c r="C30" s="37">
        <v>7.0173611111111089E-2</v>
      </c>
      <c r="D30" s="40"/>
      <c r="E30" s="41">
        <v>1</v>
      </c>
      <c r="F30" s="37">
        <v>2.7835648148148137E-2</v>
      </c>
      <c r="G30" s="40"/>
      <c r="H30" s="41">
        <v>1</v>
      </c>
      <c r="I30" s="37">
        <f>SUM(I19,I28)</f>
        <v>3.9745370370370403E-2</v>
      </c>
      <c r="J30" s="40"/>
      <c r="K30" s="41">
        <f>IFERROR(SUM(K19,K28),0)</f>
        <v>1</v>
      </c>
      <c r="L30" s="42">
        <f>SUM(L19,L28)</f>
        <v>0.13775462962962962</v>
      </c>
      <c r="M30" s="40"/>
      <c r="N30" s="43">
        <f>IFERROR(SUM(N19,N28),0)</f>
        <v>1</v>
      </c>
    </row>
    <row r="31" spans="2:14" s="5" customFormat="1" ht="66" customHeight="1" thickTop="1" thickBot="1" x14ac:dyDescent="0.3">
      <c r="B31" s="137" t="s">
        <v>32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  <headerFooter>
    <oddFooter>&amp;R30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40" t="s">
        <v>47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x14ac:dyDescent="0.25">
      <c r="B5" s="44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49</v>
      </c>
      <c r="C7" s="14">
        <v>7.3611111111111099E-3</v>
      </c>
      <c r="D7" s="15">
        <v>0.24321223709369019</v>
      </c>
      <c r="E7" s="15">
        <v>9.3667157584683372E-2</v>
      </c>
      <c r="F7" s="14">
        <v>3.6458333333333299E-3</v>
      </c>
      <c r="G7" s="15">
        <v>0.34539473684210509</v>
      </c>
      <c r="H7" s="15">
        <v>0.12180974477958224</v>
      </c>
      <c r="I7" s="14">
        <v>4.7337962962963002E-3</v>
      </c>
      <c r="J7" s="15">
        <f>IFERROR(I7/I$19,0)</f>
        <v>0.26184379001280417</v>
      </c>
      <c r="K7" s="15">
        <f>IFERROR(I7/I$30,0)</f>
        <v>0.10791556728232185</v>
      </c>
      <c r="L7" s="16">
        <f>SUM(C7,F7,I7)</f>
        <v>1.5740740740740743E-2</v>
      </c>
      <c r="M7" s="15">
        <f>IFERROR(L7/L$19,0)</f>
        <v>0.26724307329534286</v>
      </c>
      <c r="N7" s="17">
        <f>IFERROR(L7/L$30,0)</f>
        <v>0.10329636943642714</v>
      </c>
    </row>
    <row r="8" spans="2:14" x14ac:dyDescent="0.25">
      <c r="B8" s="13" t="s">
        <v>64</v>
      </c>
      <c r="C8" s="14">
        <v>6.9444444444444397E-3</v>
      </c>
      <c r="D8" s="15">
        <v>0.22944550669216043</v>
      </c>
      <c r="E8" s="15">
        <v>8.8365243004418226E-2</v>
      </c>
      <c r="F8" s="14">
        <v>2.8124999999999999E-3</v>
      </c>
      <c r="G8" s="15">
        <v>0.26644736842105277</v>
      </c>
      <c r="H8" s="15">
        <v>9.3967517401392101E-2</v>
      </c>
      <c r="I8" s="14">
        <v>4.0046296296296297E-3</v>
      </c>
      <c r="J8" s="15">
        <f t="shared" ref="J8:J18" si="0">IFERROR(I8/I$19,0)</f>
        <v>0.22151088348271433</v>
      </c>
      <c r="K8" s="15">
        <f t="shared" ref="K8:K18" si="1">IFERROR(I8/I$30,0)</f>
        <v>9.1292875989445799E-2</v>
      </c>
      <c r="L8" s="16">
        <f t="shared" ref="L8:L18" si="2">SUM(C8,F8,I8)</f>
        <v>1.3761574074074068E-2</v>
      </c>
      <c r="M8" s="15">
        <f t="shared" ref="M8:M18" si="3">IFERROR(L8/L$19,0)</f>
        <v>0.2336411868736489</v>
      </c>
      <c r="N8" s="17">
        <f t="shared" ref="N8:N18" si="4">IFERROR(L8/L$30,0)</f>
        <v>9.0308370044052802E-2</v>
      </c>
    </row>
    <row r="9" spans="2:14" x14ac:dyDescent="0.25">
      <c r="B9" s="13" t="s">
        <v>65</v>
      </c>
      <c r="C9" s="14">
        <v>5.8101851851851899E-3</v>
      </c>
      <c r="D9" s="15">
        <v>0.19196940726577452</v>
      </c>
      <c r="E9" s="15">
        <v>7.3932253313696697E-2</v>
      </c>
      <c r="F9" s="14">
        <v>9.4907407407407397E-4</v>
      </c>
      <c r="G9" s="15">
        <v>8.9912280701754416E-2</v>
      </c>
      <c r="H9" s="15">
        <v>3.1709203402938896E-2</v>
      </c>
      <c r="I9" s="14">
        <v>2.9166666666666698E-3</v>
      </c>
      <c r="J9" s="15">
        <f t="shared" si="0"/>
        <v>0.16133162612035859</v>
      </c>
      <c r="K9" s="15">
        <f t="shared" si="1"/>
        <v>6.6490765171503943E-2</v>
      </c>
      <c r="L9" s="16">
        <f t="shared" si="2"/>
        <v>9.6759259259259333E-3</v>
      </c>
      <c r="M9" s="15">
        <f t="shared" si="3"/>
        <v>0.16427588917272559</v>
      </c>
      <c r="N9" s="17">
        <f t="shared" si="4"/>
        <v>6.3496885918274376E-2</v>
      </c>
    </row>
    <row r="10" spans="2:14" x14ac:dyDescent="0.25">
      <c r="B10" s="13" t="s">
        <v>11</v>
      </c>
      <c r="C10" s="14">
        <v>7.1180555555555598E-3</v>
      </c>
      <c r="D10" s="15">
        <v>0.23518164435946476</v>
      </c>
      <c r="E10" s="15">
        <v>9.0574374079528799E-2</v>
      </c>
      <c r="F10" s="14">
        <v>6.4814814814814802E-4</v>
      </c>
      <c r="G10" s="15">
        <v>6.1403508771929842E-2</v>
      </c>
      <c r="H10" s="15">
        <v>2.1655065738592414E-2</v>
      </c>
      <c r="I10" s="14">
        <v>3.7499999999999999E-3</v>
      </c>
      <c r="J10" s="15">
        <f t="shared" si="0"/>
        <v>0.2074263764404608</v>
      </c>
      <c r="K10" s="15">
        <f t="shared" si="1"/>
        <v>8.5488126649076401E-2</v>
      </c>
      <c r="L10" s="16">
        <f t="shared" si="2"/>
        <v>1.1516203703703707E-2</v>
      </c>
      <c r="M10" s="15">
        <f t="shared" si="3"/>
        <v>0.19551974847710751</v>
      </c>
      <c r="N10" s="17">
        <f t="shared" si="4"/>
        <v>7.5573446756797821E-2</v>
      </c>
    </row>
    <row r="11" spans="2:14" x14ac:dyDescent="0.25">
      <c r="B11" s="13" t="s">
        <v>12</v>
      </c>
      <c r="C11" s="14">
        <v>4.5138888888888898E-4</v>
      </c>
      <c r="D11" s="15">
        <v>1.4913957934990441E-2</v>
      </c>
      <c r="E11" s="15">
        <v>5.7437407952871901E-3</v>
      </c>
      <c r="F11" s="14">
        <v>1.9675925925925899E-4</v>
      </c>
      <c r="G11" s="15">
        <v>1.8640350877192964E-2</v>
      </c>
      <c r="H11" s="15">
        <v>6.5738592420726896E-3</v>
      </c>
      <c r="I11" s="14">
        <v>1.8518518518518501E-4</v>
      </c>
      <c r="J11" s="15">
        <f t="shared" si="0"/>
        <v>1.0243277848911636E-2</v>
      </c>
      <c r="K11" s="15">
        <f t="shared" si="1"/>
        <v>4.2216358839050044E-3</v>
      </c>
      <c r="L11" s="16">
        <f t="shared" si="2"/>
        <v>8.3333333333333295E-4</v>
      </c>
      <c r="M11" s="15">
        <f t="shared" si="3"/>
        <v>1.4148162703871085E-2</v>
      </c>
      <c r="N11" s="17">
        <f t="shared" si="4"/>
        <v>5.4686313231049636E-3</v>
      </c>
    </row>
    <row r="12" spans="2:14" x14ac:dyDescent="0.25">
      <c r="B12" s="13" t="s">
        <v>66</v>
      </c>
      <c r="C12" s="14">
        <v>0</v>
      </c>
      <c r="D12" s="15">
        <v>0</v>
      </c>
      <c r="E12" s="15">
        <v>0</v>
      </c>
      <c r="F12" s="14">
        <v>0</v>
      </c>
      <c r="G12" s="15">
        <v>0</v>
      </c>
      <c r="H12" s="15">
        <v>0</v>
      </c>
      <c r="I12" s="14">
        <v>0</v>
      </c>
      <c r="J12" s="15">
        <f t="shared" si="0"/>
        <v>0</v>
      </c>
      <c r="K12" s="15">
        <f t="shared" si="1"/>
        <v>0</v>
      </c>
      <c r="L12" s="16">
        <f t="shared" si="2"/>
        <v>0</v>
      </c>
      <c r="M12" s="15">
        <f t="shared" si="3"/>
        <v>0</v>
      </c>
      <c r="N12" s="17">
        <f t="shared" si="4"/>
        <v>0</v>
      </c>
    </row>
    <row r="13" spans="2:14" x14ac:dyDescent="0.25">
      <c r="B13" s="13" t="s">
        <v>67</v>
      </c>
      <c r="C13" s="14">
        <v>4.1666666666666702E-4</v>
      </c>
      <c r="D13" s="15">
        <v>1.3766730401529648E-2</v>
      </c>
      <c r="E13" s="15">
        <v>5.3019145802651012E-3</v>
      </c>
      <c r="F13" s="18">
        <v>0</v>
      </c>
      <c r="G13" s="15">
        <v>0</v>
      </c>
      <c r="H13" s="15">
        <v>0</v>
      </c>
      <c r="I13" s="18">
        <v>4.2824074074074102E-4</v>
      </c>
      <c r="J13" s="15">
        <f t="shared" si="0"/>
        <v>2.3687580025608196E-2</v>
      </c>
      <c r="K13" s="15">
        <f t="shared" si="1"/>
        <v>9.762532981530337E-3</v>
      </c>
      <c r="L13" s="16">
        <f t="shared" si="2"/>
        <v>8.4490740740740804E-4</v>
      </c>
      <c r="M13" s="15">
        <f t="shared" si="3"/>
        <v>1.4344664963647089E-2</v>
      </c>
      <c r="N13" s="17">
        <f t="shared" si="4"/>
        <v>5.5445845359258722E-3</v>
      </c>
    </row>
    <row r="14" spans="2:14" x14ac:dyDescent="0.25">
      <c r="B14" s="13" t="s">
        <v>68</v>
      </c>
      <c r="C14" s="14">
        <v>1.38888888888889E-4</v>
      </c>
      <c r="D14" s="15">
        <v>4.5889101338432159E-3</v>
      </c>
      <c r="E14" s="15">
        <v>1.767304860088367E-3</v>
      </c>
      <c r="F14" s="18">
        <v>1.38888888888889E-4</v>
      </c>
      <c r="G14" s="15">
        <v>1.3157894736842122E-2</v>
      </c>
      <c r="H14" s="15">
        <v>4.6403712296983791E-3</v>
      </c>
      <c r="I14" s="18">
        <v>0</v>
      </c>
      <c r="J14" s="15">
        <f t="shared" si="0"/>
        <v>0</v>
      </c>
      <c r="K14" s="15">
        <f t="shared" si="1"/>
        <v>0</v>
      </c>
      <c r="L14" s="16">
        <f t="shared" si="2"/>
        <v>2.7777777777777799E-4</v>
      </c>
      <c r="M14" s="15">
        <f t="shared" si="3"/>
        <v>4.7160542346237006E-3</v>
      </c>
      <c r="N14" s="17">
        <f t="shared" si="4"/>
        <v>1.8228771077016567E-3</v>
      </c>
    </row>
    <row r="15" spans="2:14" x14ac:dyDescent="0.25">
      <c r="B15" s="13" t="s">
        <v>69</v>
      </c>
      <c r="C15" s="14">
        <v>7.1759259259259302E-4</v>
      </c>
      <c r="D15" s="15">
        <v>2.3709369024856611E-2</v>
      </c>
      <c r="E15" s="15">
        <v>9.1310751104565612E-3</v>
      </c>
      <c r="F15" s="14">
        <v>0</v>
      </c>
      <c r="G15" s="15">
        <v>0</v>
      </c>
      <c r="H15" s="15">
        <v>0</v>
      </c>
      <c r="I15" s="14">
        <v>3.9351851851851901E-4</v>
      </c>
      <c r="J15" s="15">
        <f t="shared" si="0"/>
        <v>2.1766965428937274E-2</v>
      </c>
      <c r="K15" s="15">
        <f t="shared" si="1"/>
        <v>8.9709762532981536E-3</v>
      </c>
      <c r="L15" s="16">
        <f t="shared" si="2"/>
        <v>1.111111111111112E-3</v>
      </c>
      <c r="M15" s="15">
        <f t="shared" si="3"/>
        <v>1.8864216938494802E-2</v>
      </c>
      <c r="N15" s="17">
        <f t="shared" si="4"/>
        <v>7.2915084308066268E-3</v>
      </c>
    </row>
    <row r="16" spans="2:14" x14ac:dyDescent="0.25">
      <c r="B16" s="13" t="s">
        <v>70</v>
      </c>
      <c r="C16" s="14">
        <v>0</v>
      </c>
      <c r="D16" s="15">
        <v>0</v>
      </c>
      <c r="E16" s="15">
        <v>0</v>
      </c>
      <c r="F16" s="14">
        <v>0</v>
      </c>
      <c r="G16" s="15">
        <v>0</v>
      </c>
      <c r="H16" s="15">
        <v>0</v>
      </c>
      <c r="I16" s="14">
        <v>0</v>
      </c>
      <c r="J16" s="15">
        <f t="shared" si="0"/>
        <v>0</v>
      </c>
      <c r="K16" s="15">
        <f t="shared" si="1"/>
        <v>0</v>
      </c>
      <c r="L16" s="16">
        <f t="shared" si="2"/>
        <v>0</v>
      </c>
      <c r="M16" s="15">
        <f t="shared" si="3"/>
        <v>0</v>
      </c>
      <c r="N16" s="17">
        <f t="shared" si="4"/>
        <v>0</v>
      </c>
    </row>
    <row r="17" spans="2:14" x14ac:dyDescent="0.25">
      <c r="B17" s="13" t="s">
        <v>13</v>
      </c>
      <c r="C17" s="14">
        <v>0</v>
      </c>
      <c r="D17" s="15">
        <v>0</v>
      </c>
      <c r="E17" s="15">
        <v>0</v>
      </c>
      <c r="F17" s="14">
        <v>0</v>
      </c>
      <c r="G17" s="15">
        <v>0</v>
      </c>
      <c r="H17" s="15">
        <v>0</v>
      </c>
      <c r="I17" s="14">
        <v>0</v>
      </c>
      <c r="J17" s="15">
        <f t="shared" si="0"/>
        <v>0</v>
      </c>
      <c r="K17" s="15">
        <f t="shared" si="1"/>
        <v>0</v>
      </c>
      <c r="L17" s="16">
        <f t="shared" si="2"/>
        <v>0</v>
      </c>
      <c r="M17" s="15">
        <f t="shared" si="3"/>
        <v>0</v>
      </c>
      <c r="N17" s="17">
        <f t="shared" si="4"/>
        <v>0</v>
      </c>
    </row>
    <row r="18" spans="2:14" ht="15.75" thickBot="1" x14ac:dyDescent="0.3">
      <c r="B18" s="23" t="s">
        <v>14</v>
      </c>
      <c r="C18" s="24">
        <v>1.30787037037037E-3</v>
      </c>
      <c r="D18" s="25">
        <v>4.3212237093690237E-2</v>
      </c>
      <c r="E18" s="25">
        <v>1.6642120765832106E-2</v>
      </c>
      <c r="F18" s="24">
        <v>2.16435185185185E-3</v>
      </c>
      <c r="G18" s="25">
        <v>0.20504385964912272</v>
      </c>
      <c r="H18" s="25">
        <v>7.2312451662799621E-2</v>
      </c>
      <c r="I18" s="24">
        <v>1.66666666666667E-3</v>
      </c>
      <c r="J18" s="25">
        <f t="shared" si="0"/>
        <v>9.2189500640204994E-2</v>
      </c>
      <c r="K18" s="25">
        <f t="shared" si="1"/>
        <v>3.7994722955145145E-2</v>
      </c>
      <c r="L18" s="16">
        <f t="shared" si="2"/>
        <v>5.1388888888888908E-3</v>
      </c>
      <c r="M18" s="25">
        <f t="shared" si="3"/>
        <v>8.7247003340538434E-2</v>
      </c>
      <c r="N18" s="27">
        <f t="shared" si="4"/>
        <v>3.3723226492480635E-2</v>
      </c>
    </row>
    <row r="19" spans="2:14" ht="16.5" thickTop="1" thickBot="1" x14ac:dyDescent="0.3">
      <c r="B19" s="36" t="s">
        <v>3</v>
      </c>
      <c r="C19" s="37">
        <v>3.0266203703703705E-2</v>
      </c>
      <c r="D19" s="38">
        <v>1</v>
      </c>
      <c r="E19" s="38">
        <v>0.38512518409425633</v>
      </c>
      <c r="F19" s="37">
        <v>1.0555555555555551E-2</v>
      </c>
      <c r="G19" s="38">
        <v>0.99999999999999989</v>
      </c>
      <c r="H19" s="38">
        <v>0.35266821345707644</v>
      </c>
      <c r="I19" s="37">
        <f>SUM(I7:I18)</f>
        <v>1.8078703703703715E-2</v>
      </c>
      <c r="J19" s="38">
        <f>IFERROR(SUM(J7:J18),0)</f>
        <v>1</v>
      </c>
      <c r="K19" s="38">
        <f>IFERROR(SUM(K7:K18),0)</f>
        <v>0.41213720316622671</v>
      </c>
      <c r="L19" s="37">
        <f>SUM(L7:L18)</f>
        <v>5.8900462962962974E-2</v>
      </c>
      <c r="M19" s="38">
        <f>IFERROR(SUM(M7:M18),0)</f>
        <v>1</v>
      </c>
      <c r="N19" s="39">
        <f>IFERROR(SUM(N7:N18),0)</f>
        <v>0.38652590004557197</v>
      </c>
    </row>
    <row r="20" spans="2:14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25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19" t="s">
        <v>5</v>
      </c>
      <c r="L21" s="19" t="s">
        <v>4</v>
      </c>
      <c r="M21" s="19" t="s">
        <v>5</v>
      </c>
      <c r="N21" s="20" t="s">
        <v>5</v>
      </c>
    </row>
    <row r="22" spans="2:14" x14ac:dyDescent="0.25">
      <c r="B22" s="21" t="s">
        <v>16</v>
      </c>
      <c r="C22" s="14">
        <v>1.1435185185185199E-2</v>
      </c>
      <c r="D22" s="22"/>
      <c r="E22" s="15">
        <v>0.14550810014727561</v>
      </c>
      <c r="F22" s="14">
        <v>3.2291666666666701E-3</v>
      </c>
      <c r="G22" s="22"/>
      <c r="H22" s="15">
        <v>0.10788863109048735</v>
      </c>
      <c r="I22" s="14">
        <v>4.7337962962963002E-3</v>
      </c>
      <c r="J22" s="22"/>
      <c r="K22" s="15">
        <f>IFERROR(I22/I$30,0)</f>
        <v>0.10791556728232185</v>
      </c>
      <c r="L22" s="16">
        <f>SUM(C22,F22,I22)</f>
        <v>1.9398148148148171E-2</v>
      </c>
      <c r="M22" s="22"/>
      <c r="N22" s="17">
        <f>IFERROR(L22/L$30,0)</f>
        <v>0.12729758468783242</v>
      </c>
    </row>
    <row r="23" spans="2:14" x14ac:dyDescent="0.25">
      <c r="B23" s="21" t="s">
        <v>17</v>
      </c>
      <c r="C23" s="14">
        <v>0</v>
      </c>
      <c r="D23" s="22"/>
      <c r="E23" s="15">
        <v>0</v>
      </c>
      <c r="F23" s="14">
        <v>0</v>
      </c>
      <c r="G23" s="22"/>
      <c r="H23" s="15">
        <v>0</v>
      </c>
      <c r="I23" s="14">
        <v>2.31481481481481E-5</v>
      </c>
      <c r="J23" s="22"/>
      <c r="K23" s="15">
        <f t="shared" ref="K23:K27" si="5">IFERROR(I23/I$30,0)</f>
        <v>5.277044854881249E-4</v>
      </c>
      <c r="L23" s="16">
        <f t="shared" ref="L23:L27" si="6">SUM(C23,F23,I23)</f>
        <v>2.31481481481481E-5</v>
      </c>
      <c r="M23" s="22"/>
      <c r="N23" s="17">
        <f t="shared" ref="N23:N27" si="7">IFERROR(L23/L$30,0)</f>
        <v>1.5190642564180429E-4</v>
      </c>
    </row>
    <row r="24" spans="2:14" x14ac:dyDescent="0.25">
      <c r="B24" s="21" t="s">
        <v>18</v>
      </c>
      <c r="C24" s="14">
        <v>4.7453703703703698E-4</v>
      </c>
      <c r="D24" s="22"/>
      <c r="E24" s="15">
        <v>6.0382916053019157E-3</v>
      </c>
      <c r="F24" s="14">
        <v>2.19907407407407E-4</v>
      </c>
      <c r="G24" s="22"/>
      <c r="H24" s="15">
        <v>7.347254447022414E-3</v>
      </c>
      <c r="I24" s="14">
        <v>3.1250000000000001E-4</v>
      </c>
      <c r="J24" s="22"/>
      <c r="K24" s="15">
        <f t="shared" si="5"/>
        <v>7.1240105540897013E-3</v>
      </c>
      <c r="L24" s="16">
        <f t="shared" si="6"/>
        <v>1.006944444444444E-3</v>
      </c>
      <c r="M24" s="22"/>
      <c r="N24" s="17">
        <f t="shared" si="7"/>
        <v>6.6079295154184972E-3</v>
      </c>
    </row>
    <row r="25" spans="2:14" x14ac:dyDescent="0.25">
      <c r="B25" s="21" t="s">
        <v>19</v>
      </c>
      <c r="C25" s="14">
        <v>1.3657407407407399E-2</v>
      </c>
      <c r="D25" s="22"/>
      <c r="E25" s="15">
        <v>0.17378497790868919</v>
      </c>
      <c r="F25" s="14">
        <v>7.3611111111111099E-3</v>
      </c>
      <c r="G25" s="22"/>
      <c r="H25" s="15">
        <v>0.24593967517401386</v>
      </c>
      <c r="I25" s="14">
        <v>7.0833333333333304E-3</v>
      </c>
      <c r="J25" s="22"/>
      <c r="K25" s="15">
        <f t="shared" si="5"/>
        <v>0.16147757255936648</v>
      </c>
      <c r="L25" s="16">
        <f t="shared" si="6"/>
        <v>2.810185185185184E-2</v>
      </c>
      <c r="M25" s="22"/>
      <c r="N25" s="17">
        <f t="shared" si="7"/>
        <v>0.18441440072915072</v>
      </c>
    </row>
    <row r="26" spans="2:14" x14ac:dyDescent="0.25">
      <c r="B26" s="21" t="s">
        <v>20</v>
      </c>
      <c r="C26" s="14">
        <v>2.27546296296296E-2</v>
      </c>
      <c r="D26" s="22"/>
      <c r="E26" s="15">
        <v>0.28954344624447687</v>
      </c>
      <c r="F26" s="14">
        <v>8.5648148148148202E-3</v>
      </c>
      <c r="G26" s="22"/>
      <c r="H26" s="15">
        <v>0.28615622583139999</v>
      </c>
      <c r="I26" s="14">
        <v>1.3634259259259301E-2</v>
      </c>
      <c r="J26" s="22"/>
      <c r="K26" s="15">
        <f t="shared" si="5"/>
        <v>0.31081794195250717</v>
      </c>
      <c r="L26" s="16">
        <f t="shared" si="6"/>
        <v>4.4953703703703718E-2</v>
      </c>
      <c r="M26" s="22"/>
      <c r="N26" s="17">
        <f t="shared" si="7"/>
        <v>0.29500227859638462</v>
      </c>
    </row>
    <row r="27" spans="2:14" ht="15.75" thickBot="1" x14ac:dyDescent="0.3">
      <c r="B27" s="28" t="s">
        <v>21</v>
      </c>
      <c r="C27" s="24">
        <v>0</v>
      </c>
      <c r="D27" s="29"/>
      <c r="E27" s="25">
        <v>0</v>
      </c>
      <c r="F27" s="24">
        <v>0</v>
      </c>
      <c r="G27" s="29"/>
      <c r="H27" s="25">
        <v>0</v>
      </c>
      <c r="I27" s="24">
        <v>0</v>
      </c>
      <c r="J27" s="29"/>
      <c r="K27" s="25">
        <f t="shared" si="5"/>
        <v>0</v>
      </c>
      <c r="L27" s="16">
        <f t="shared" si="6"/>
        <v>0</v>
      </c>
      <c r="M27" s="29"/>
      <c r="N27" s="27">
        <f t="shared" si="7"/>
        <v>0</v>
      </c>
    </row>
    <row r="28" spans="2:14" ht="16.5" thickTop="1" thickBot="1" x14ac:dyDescent="0.3">
      <c r="B28" s="36" t="s">
        <v>3</v>
      </c>
      <c r="C28" s="37">
        <v>4.8321759259259231E-2</v>
      </c>
      <c r="D28" s="38"/>
      <c r="E28" s="38">
        <v>0.61487481590574355</v>
      </c>
      <c r="F28" s="37">
        <v>1.9375000000000007E-2</v>
      </c>
      <c r="G28" s="38"/>
      <c r="H28" s="38">
        <v>0.64733178654292356</v>
      </c>
      <c r="I28" s="37">
        <f>SUM(I22:I27)</f>
        <v>2.5787037037037081E-2</v>
      </c>
      <c r="J28" s="38"/>
      <c r="K28" s="38">
        <f>IFERROR(SUM(K22:K27),0)</f>
        <v>0.58786279683377329</v>
      </c>
      <c r="L28" s="37">
        <f>SUM(L22:L27)</f>
        <v>9.3483796296296315E-2</v>
      </c>
      <c r="M28" s="38"/>
      <c r="N28" s="39">
        <f>IFERROR(SUM(N22:N27),0)</f>
        <v>0.61347409995442803</v>
      </c>
    </row>
    <row r="29" spans="2:14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6.5" thickTop="1" thickBot="1" x14ac:dyDescent="0.3">
      <c r="B30" s="36" t="s">
        <v>6</v>
      </c>
      <c r="C30" s="37">
        <v>7.8587962962962943E-2</v>
      </c>
      <c r="D30" s="40"/>
      <c r="E30" s="41">
        <v>0.99999999999999989</v>
      </c>
      <c r="F30" s="37">
        <v>2.9930555555555557E-2</v>
      </c>
      <c r="G30" s="40"/>
      <c r="H30" s="41">
        <v>1</v>
      </c>
      <c r="I30" s="37">
        <f>SUM(I19,I28)</f>
        <v>4.3865740740740795E-2</v>
      </c>
      <c r="J30" s="40"/>
      <c r="K30" s="41">
        <f>IFERROR(SUM(K19,K28),0)</f>
        <v>1</v>
      </c>
      <c r="L30" s="42">
        <f>SUM(L19,L28)</f>
        <v>0.1523842592592593</v>
      </c>
      <c r="M30" s="40"/>
      <c r="N30" s="43">
        <f>IFERROR(SUM(N19,N28),0)</f>
        <v>1</v>
      </c>
    </row>
    <row r="31" spans="2:14" ht="66" customHeight="1" thickTop="1" thickBot="1" x14ac:dyDescent="0.3">
      <c r="B31" s="137" t="s">
        <v>33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&amp;R31
</oddFoot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topLeftCell="B2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0" t="s">
        <v>48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49</v>
      </c>
      <c r="C7" s="14">
        <v>5.90277777777778E-4</v>
      </c>
      <c r="D7" s="15">
        <v>6.5134099616858315E-2</v>
      </c>
      <c r="E7" s="15">
        <v>1.4655172413793095E-2</v>
      </c>
      <c r="F7" s="14">
        <v>4.9768518518518499E-4</v>
      </c>
      <c r="G7" s="15">
        <v>0.1221590909090908</v>
      </c>
      <c r="H7" s="15">
        <v>6.039325842696628E-2</v>
      </c>
      <c r="I7" s="14">
        <v>1.0879629629629601E-3</v>
      </c>
      <c r="J7" s="15">
        <v>8.2819383259911672E-2</v>
      </c>
      <c r="K7" s="17">
        <v>2.2423664122137366E-2</v>
      </c>
    </row>
    <row r="8" spans="2:11" s="5" customFormat="1" x14ac:dyDescent="0.25">
      <c r="B8" s="13" t="s">
        <v>64</v>
      </c>
      <c r="C8" s="14">
        <v>4.2824074074074102E-4</v>
      </c>
      <c r="D8" s="15">
        <v>4.7254150702426632E-2</v>
      </c>
      <c r="E8" s="15">
        <v>1.0632183908045973E-2</v>
      </c>
      <c r="F8" s="14">
        <v>1.1574074074074099E-3</v>
      </c>
      <c r="G8" s="15">
        <v>0.28409090909090956</v>
      </c>
      <c r="H8" s="15">
        <v>0.14044943820224753</v>
      </c>
      <c r="I8" s="14">
        <v>1.58564814814815E-3</v>
      </c>
      <c r="J8" s="15">
        <v>0.12070484581497812</v>
      </c>
      <c r="K8" s="17">
        <v>3.2681297709923736E-2</v>
      </c>
    </row>
    <row r="9" spans="2:11" s="5" customFormat="1" x14ac:dyDescent="0.25">
      <c r="B9" s="13" t="s">
        <v>65</v>
      </c>
      <c r="C9" s="14">
        <v>1.77083333333333E-3</v>
      </c>
      <c r="D9" s="15">
        <v>0.1954022988505745</v>
      </c>
      <c r="E9" s="15">
        <v>4.396551724137919E-2</v>
      </c>
      <c r="F9" s="14">
        <v>6.1342592592592601E-4</v>
      </c>
      <c r="G9" s="15">
        <v>0.15056818181818177</v>
      </c>
      <c r="H9" s="15">
        <v>7.4438202247191027E-2</v>
      </c>
      <c r="I9" s="14">
        <v>2.38425925925926E-3</v>
      </c>
      <c r="J9" s="15">
        <v>0.18149779735682825</v>
      </c>
      <c r="K9" s="17">
        <v>4.9141221374045863E-2</v>
      </c>
    </row>
    <row r="10" spans="2:11" s="5" customFormat="1" x14ac:dyDescent="0.25">
      <c r="B10" s="13" t="s">
        <v>11</v>
      </c>
      <c r="C10" s="14">
        <v>4.1782407407407402E-3</v>
      </c>
      <c r="D10" s="15">
        <v>0.46104725415070275</v>
      </c>
      <c r="E10" s="15">
        <v>0.10373563218390794</v>
      </c>
      <c r="F10" s="14">
        <v>1.30787037037037E-3</v>
      </c>
      <c r="G10" s="15">
        <v>0.32102272727272702</v>
      </c>
      <c r="H10" s="15">
        <v>0.15870786516853932</v>
      </c>
      <c r="I10" s="14">
        <v>5.48611111111111E-3</v>
      </c>
      <c r="J10" s="15">
        <v>0.41762114537444922</v>
      </c>
      <c r="K10" s="17">
        <v>0.11307251908396955</v>
      </c>
    </row>
    <row r="11" spans="2:11" s="5" customFormat="1" x14ac:dyDescent="0.25">
      <c r="B11" s="13" t="s">
        <v>12</v>
      </c>
      <c r="C11" s="14">
        <v>4.5138888888888898E-4</v>
      </c>
      <c r="D11" s="15">
        <v>4.9808429118773999E-2</v>
      </c>
      <c r="E11" s="15">
        <v>1.1206896551724129E-2</v>
      </c>
      <c r="F11" s="14">
        <v>0</v>
      </c>
      <c r="G11" s="15">
        <v>0</v>
      </c>
      <c r="H11" s="15">
        <v>0</v>
      </c>
      <c r="I11" s="14">
        <v>4.5138888888888898E-4</v>
      </c>
      <c r="J11" s="15">
        <v>3.4361233480176216E-2</v>
      </c>
      <c r="K11" s="17">
        <v>9.3034351145038271E-3</v>
      </c>
    </row>
    <row r="12" spans="2:11" s="5" customFormat="1" x14ac:dyDescent="0.25">
      <c r="B12" s="13" t="s">
        <v>66</v>
      </c>
      <c r="C12" s="14">
        <v>0</v>
      </c>
      <c r="D12" s="15">
        <v>0</v>
      </c>
      <c r="E12" s="15">
        <v>0</v>
      </c>
      <c r="F12" s="14">
        <v>0</v>
      </c>
      <c r="G12" s="15">
        <v>0</v>
      </c>
      <c r="H12" s="15">
        <v>0</v>
      </c>
      <c r="I12" s="14">
        <v>0</v>
      </c>
      <c r="J12" s="15">
        <v>0</v>
      </c>
      <c r="K12" s="17">
        <v>0</v>
      </c>
    </row>
    <row r="13" spans="2:11" s="5" customFormat="1" x14ac:dyDescent="0.25">
      <c r="B13" s="13" t="s">
        <v>67</v>
      </c>
      <c r="C13" s="14">
        <v>3.7037037037037003E-4</v>
      </c>
      <c r="D13" s="15">
        <v>4.0868454661558105E-2</v>
      </c>
      <c r="E13" s="15">
        <v>9.1954022988505572E-3</v>
      </c>
      <c r="F13" s="18">
        <v>0</v>
      </c>
      <c r="G13" s="15">
        <v>0</v>
      </c>
      <c r="H13" s="15">
        <v>0</v>
      </c>
      <c r="I13" s="18">
        <v>3.7037037037037003E-4</v>
      </c>
      <c r="J13" s="15">
        <v>2.8193832599118916E-2</v>
      </c>
      <c r="K13" s="17">
        <v>7.6335877862595417E-3</v>
      </c>
    </row>
    <row r="14" spans="2:11" s="5" customFormat="1" x14ac:dyDescent="0.25">
      <c r="B14" s="13" t="s">
        <v>68</v>
      </c>
      <c r="C14" s="14">
        <v>6.9444444444444404E-5</v>
      </c>
      <c r="D14" s="15">
        <v>7.6628352490421478E-3</v>
      </c>
      <c r="E14" s="15">
        <v>1.7241379310344801E-3</v>
      </c>
      <c r="F14" s="18">
        <v>2.31481481481481E-4</v>
      </c>
      <c r="G14" s="15">
        <v>5.6818181818181671E-2</v>
      </c>
      <c r="H14" s="15">
        <v>2.8089887640449385E-2</v>
      </c>
      <c r="I14" s="18">
        <v>3.00925925925926E-4</v>
      </c>
      <c r="J14" s="15">
        <v>2.2907488986784144E-2</v>
      </c>
      <c r="K14" s="17">
        <v>6.2022900763358847E-3</v>
      </c>
    </row>
    <row r="15" spans="2:11" s="5" customFormat="1" x14ac:dyDescent="0.25">
      <c r="B15" s="13" t="s">
        <v>69</v>
      </c>
      <c r="C15" s="14">
        <v>0</v>
      </c>
      <c r="D15" s="15">
        <v>0</v>
      </c>
      <c r="E15" s="15">
        <v>0</v>
      </c>
      <c r="F15" s="14">
        <v>0</v>
      </c>
      <c r="G15" s="15">
        <v>0</v>
      </c>
      <c r="H15" s="15">
        <v>0</v>
      </c>
      <c r="I15" s="14">
        <v>0</v>
      </c>
      <c r="J15" s="15">
        <v>0</v>
      </c>
      <c r="K15" s="17">
        <v>0</v>
      </c>
    </row>
    <row r="16" spans="2:11" s="5" customFormat="1" x14ac:dyDescent="0.25">
      <c r="B16" s="13" t="s">
        <v>70</v>
      </c>
      <c r="C16" s="14">
        <v>0</v>
      </c>
      <c r="D16" s="15">
        <v>0</v>
      </c>
      <c r="E16" s="15">
        <v>0</v>
      </c>
      <c r="F16" s="14">
        <v>0</v>
      </c>
      <c r="G16" s="15">
        <v>0</v>
      </c>
      <c r="H16" s="15">
        <v>0</v>
      </c>
      <c r="I16" s="14">
        <v>0</v>
      </c>
      <c r="J16" s="15">
        <v>0</v>
      </c>
      <c r="K16" s="17">
        <v>0</v>
      </c>
    </row>
    <row r="17" spans="2:11" s="5" customFormat="1" x14ac:dyDescent="0.25">
      <c r="B17" s="13" t="s">
        <v>13</v>
      </c>
      <c r="C17" s="14">
        <v>0</v>
      </c>
      <c r="D17" s="15">
        <v>0</v>
      </c>
      <c r="E17" s="15">
        <v>0</v>
      </c>
      <c r="F17" s="14">
        <v>0</v>
      </c>
      <c r="G17" s="15">
        <v>0</v>
      </c>
      <c r="H17" s="15">
        <v>0</v>
      </c>
      <c r="I17" s="14">
        <v>0</v>
      </c>
      <c r="J17" s="15">
        <v>0</v>
      </c>
      <c r="K17" s="17">
        <v>0</v>
      </c>
    </row>
    <row r="18" spans="2:11" s="5" customFormat="1" ht="15.75" thickBot="1" x14ac:dyDescent="0.3">
      <c r="B18" s="23" t="s">
        <v>14</v>
      </c>
      <c r="C18" s="24">
        <v>1.2037037037037001E-3</v>
      </c>
      <c r="D18" s="25">
        <v>0.13282247765006358</v>
      </c>
      <c r="E18" s="25">
        <v>2.9885057471264249E-2</v>
      </c>
      <c r="F18" s="24">
        <v>2.6620370370370399E-4</v>
      </c>
      <c r="G18" s="25">
        <v>6.534090909090913E-2</v>
      </c>
      <c r="H18" s="25">
        <v>3.2303370786516891E-2</v>
      </c>
      <c r="I18" s="24">
        <v>1.46990740740741E-3</v>
      </c>
      <c r="J18" s="25">
        <v>0.11189427312775349</v>
      </c>
      <c r="K18" s="27">
        <v>3.0295801526717639E-2</v>
      </c>
    </row>
    <row r="19" spans="2:11" s="5" customFormat="1" ht="16.5" thickTop="1" thickBot="1" x14ac:dyDescent="0.3">
      <c r="B19" s="36" t="s">
        <v>3</v>
      </c>
      <c r="C19" s="37">
        <v>9.0624999999999924E-3</v>
      </c>
      <c r="D19" s="38">
        <v>1</v>
      </c>
      <c r="E19" s="38">
        <v>0.22499999999999962</v>
      </c>
      <c r="F19" s="37">
        <v>4.0740740740740763E-3</v>
      </c>
      <c r="G19" s="38">
        <v>1</v>
      </c>
      <c r="H19" s="38">
        <v>0.49438202247191043</v>
      </c>
      <c r="I19" s="37">
        <v>1.3136574074074075E-2</v>
      </c>
      <c r="J19" s="38">
        <v>1</v>
      </c>
      <c r="K19" s="39">
        <v>0.27075381679389338</v>
      </c>
    </row>
    <row r="20" spans="2:11" s="5" customFormat="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25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s="5" customFormat="1" x14ac:dyDescent="0.25">
      <c r="B22" s="21" t="s">
        <v>16</v>
      </c>
      <c r="C22" s="14">
        <v>2.6157407407407401E-3</v>
      </c>
      <c r="D22" s="22"/>
      <c r="E22" s="15">
        <v>6.494252873563211E-2</v>
      </c>
      <c r="F22" s="14">
        <v>4.5138888888888898E-4</v>
      </c>
      <c r="G22" s="22"/>
      <c r="H22" s="15">
        <v>5.477528089887642E-2</v>
      </c>
      <c r="I22" s="14">
        <v>3.0671296296296302E-3</v>
      </c>
      <c r="J22" s="22"/>
      <c r="K22" s="17">
        <v>6.3215648854961906E-2</v>
      </c>
    </row>
    <row r="23" spans="2:11" s="5" customFormat="1" x14ac:dyDescent="0.25">
      <c r="B23" s="21" t="s">
        <v>17</v>
      </c>
      <c r="C23" s="14">
        <v>0</v>
      </c>
      <c r="D23" s="22"/>
      <c r="E23" s="15">
        <v>0</v>
      </c>
      <c r="F23" s="14">
        <v>0</v>
      </c>
      <c r="G23" s="22"/>
      <c r="H23" s="15">
        <v>0</v>
      </c>
      <c r="I23" s="14">
        <v>0</v>
      </c>
      <c r="J23" s="22"/>
      <c r="K23" s="17">
        <v>0</v>
      </c>
    </row>
    <row r="24" spans="2:11" s="5" customFormat="1" x14ac:dyDescent="0.25">
      <c r="B24" s="21" t="s">
        <v>18</v>
      </c>
      <c r="C24" s="14">
        <v>0</v>
      </c>
      <c r="D24" s="22"/>
      <c r="E24" s="15">
        <v>0</v>
      </c>
      <c r="F24" s="14">
        <v>0</v>
      </c>
      <c r="G24" s="22"/>
      <c r="H24" s="15">
        <v>0</v>
      </c>
      <c r="I24" s="14">
        <v>0</v>
      </c>
      <c r="J24" s="22"/>
      <c r="K24" s="17">
        <v>0</v>
      </c>
    </row>
    <row r="25" spans="2:11" s="5" customFormat="1" x14ac:dyDescent="0.25">
      <c r="B25" s="21" t="s">
        <v>19</v>
      </c>
      <c r="C25" s="14">
        <v>7.7314814814814798E-3</v>
      </c>
      <c r="D25" s="22"/>
      <c r="E25" s="15">
        <v>0.19195402298850553</v>
      </c>
      <c r="F25" s="14">
        <v>8.1018518518518505E-4</v>
      </c>
      <c r="G25" s="22"/>
      <c r="H25" s="15">
        <v>9.8314606741573038E-2</v>
      </c>
      <c r="I25" s="14">
        <v>8.5416666666666696E-3</v>
      </c>
      <c r="J25" s="22"/>
      <c r="K25" s="17">
        <v>0.17604961832061092</v>
      </c>
    </row>
    <row r="26" spans="2:11" s="5" customFormat="1" x14ac:dyDescent="0.25">
      <c r="B26" s="21" t="s">
        <v>20</v>
      </c>
      <c r="C26" s="14">
        <v>2.0868055555555601E-2</v>
      </c>
      <c r="D26" s="22"/>
      <c r="E26" s="15">
        <v>0.51810344827586274</v>
      </c>
      <c r="F26" s="14">
        <v>2.9050925925925902E-3</v>
      </c>
      <c r="G26" s="22"/>
      <c r="H26" s="15">
        <v>0.35252808988764023</v>
      </c>
      <c r="I26" s="14">
        <v>2.3773148148148099E-2</v>
      </c>
      <c r="J26" s="22"/>
      <c r="K26" s="17">
        <v>0.48998091603053379</v>
      </c>
    </row>
    <row r="27" spans="2:11" s="5" customFormat="1" ht="15.75" thickBot="1" x14ac:dyDescent="0.3">
      <c r="B27" s="28" t="s">
        <v>21</v>
      </c>
      <c r="C27" s="24">
        <v>0</v>
      </c>
      <c r="D27" s="29"/>
      <c r="E27" s="25">
        <v>0</v>
      </c>
      <c r="F27" s="24">
        <v>0</v>
      </c>
      <c r="G27" s="29"/>
      <c r="H27" s="25">
        <v>0</v>
      </c>
      <c r="I27" s="24">
        <v>0</v>
      </c>
      <c r="J27" s="29"/>
      <c r="K27" s="27">
        <v>0</v>
      </c>
    </row>
    <row r="28" spans="2:11" s="5" customFormat="1" ht="16.5" thickTop="1" thickBot="1" x14ac:dyDescent="0.3">
      <c r="B28" s="36" t="s">
        <v>3</v>
      </c>
      <c r="C28" s="37">
        <v>3.1215277777777821E-2</v>
      </c>
      <c r="D28" s="38"/>
      <c r="E28" s="38">
        <v>0.77500000000000036</v>
      </c>
      <c r="F28" s="37">
        <v>4.166666666666664E-3</v>
      </c>
      <c r="G28" s="38"/>
      <c r="H28" s="38">
        <v>0.50561797752808968</v>
      </c>
      <c r="I28" s="37">
        <v>3.5381944444444396E-2</v>
      </c>
      <c r="J28" s="38"/>
      <c r="K28" s="39">
        <v>0.72924618320610657</v>
      </c>
    </row>
    <row r="29" spans="2:11" s="5" customFormat="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6.5" thickTop="1" thickBot="1" x14ac:dyDescent="0.3">
      <c r="B30" s="36" t="s">
        <v>6</v>
      </c>
      <c r="C30" s="37">
        <v>4.0277777777777815E-2</v>
      </c>
      <c r="D30" s="40"/>
      <c r="E30" s="41">
        <v>1</v>
      </c>
      <c r="F30" s="37">
        <v>8.2407407407407395E-3</v>
      </c>
      <c r="G30" s="40"/>
      <c r="H30" s="41">
        <v>1</v>
      </c>
      <c r="I30" s="37">
        <v>4.8518518518518475E-2</v>
      </c>
      <c r="J30" s="40"/>
      <c r="K30" s="43">
        <v>1</v>
      </c>
    </row>
    <row r="31" spans="2:11" s="5" customFormat="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8"/>
      <c r="D32" s="8"/>
      <c r="E32" s="8"/>
      <c r="F32" s="8"/>
      <c r="H32" s="8"/>
    </row>
    <row r="33" spans="3:8" s="5" customFormat="1" x14ac:dyDescent="0.25"/>
    <row r="34" spans="3:8" s="5" customFormat="1" x14ac:dyDescent="0.25">
      <c r="C34" s="8"/>
      <c r="D34" s="8"/>
      <c r="E34" s="8"/>
      <c r="F34" s="8"/>
      <c r="H34" s="8"/>
    </row>
    <row r="35" spans="3:8" s="5" customFormat="1" x14ac:dyDescent="0.25">
      <c r="C35" s="8"/>
      <c r="D35" s="8"/>
      <c r="E35" s="8"/>
      <c r="F35" s="8"/>
      <c r="H35" s="8"/>
    </row>
    <row r="36" spans="3:8" s="5" customFormat="1" x14ac:dyDescent="0.25">
      <c r="C36" s="8"/>
      <c r="D36" s="8"/>
      <c r="E36" s="8"/>
      <c r="F36" s="8"/>
      <c r="H36" s="8"/>
    </row>
    <row r="37" spans="3:8" s="5" customFormat="1" x14ac:dyDescent="0.25">
      <c r="C37" s="8"/>
      <c r="D37" s="8"/>
      <c r="E37" s="8"/>
      <c r="F37" s="8"/>
      <c r="H37" s="8"/>
    </row>
    <row r="38" spans="3:8" s="5" customFormat="1" x14ac:dyDescent="0.25">
      <c r="C38" s="8"/>
      <c r="D38" s="8"/>
      <c r="E38" s="8"/>
      <c r="F38" s="8"/>
      <c r="H38" s="8"/>
    </row>
    <row r="39" spans="3:8" s="5" customFormat="1" x14ac:dyDescent="0.25">
      <c r="C39" s="8"/>
      <c r="D39" s="8"/>
      <c r="E39" s="8"/>
      <c r="F39" s="8"/>
      <c r="H39" s="8"/>
    </row>
    <row r="40" spans="3:8" s="5" customFormat="1" x14ac:dyDescent="0.25">
      <c r="C40" s="8"/>
      <c r="D40" s="8"/>
      <c r="E40" s="8"/>
      <c r="F40" s="8"/>
      <c r="H40" s="8"/>
    </row>
    <row r="41" spans="3:8" s="5" customFormat="1" x14ac:dyDescent="0.25">
      <c r="C41" s="8"/>
      <c r="D41" s="8"/>
      <c r="E41" s="8"/>
      <c r="F41" s="8"/>
      <c r="H41" s="8"/>
    </row>
    <row r="42" spans="3:8" s="5" customFormat="1" x14ac:dyDescent="0.25">
      <c r="C42" s="8"/>
      <c r="D42" s="8"/>
      <c r="E42" s="8"/>
      <c r="F42" s="8"/>
      <c r="H42" s="8"/>
    </row>
    <row r="43" spans="3:8" s="5" customFormat="1" x14ac:dyDescent="0.25">
      <c r="C43" s="8"/>
      <c r="D43" s="8"/>
      <c r="E43" s="8"/>
      <c r="F43" s="8"/>
      <c r="H43" s="8"/>
    </row>
    <row r="44" spans="3:8" s="5" customFormat="1" x14ac:dyDescent="0.25">
      <c r="C44" s="8"/>
      <c r="D44" s="8"/>
      <c r="E44" s="8"/>
      <c r="F44" s="8"/>
      <c r="H44" s="8"/>
    </row>
    <row r="45" spans="3:8" s="5" customFormat="1" x14ac:dyDescent="0.25">
      <c r="C45" s="8"/>
      <c r="D45" s="8"/>
      <c r="E45" s="8"/>
      <c r="F45" s="8"/>
      <c r="H45" s="8"/>
    </row>
    <row r="46" spans="3:8" s="5" customFormat="1" x14ac:dyDescent="0.25">
      <c r="C46" s="8"/>
      <c r="D46" s="8"/>
      <c r="E46" s="8"/>
      <c r="F46" s="8"/>
      <c r="H46" s="8"/>
    </row>
    <row r="47" spans="3:8" s="5" customFormat="1" x14ac:dyDescent="0.25">
      <c r="C47" s="8"/>
      <c r="D47" s="8"/>
      <c r="E47" s="8"/>
      <c r="F47" s="8"/>
      <c r="H47" s="8"/>
    </row>
    <row r="48" spans="3:8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3"/>
  <sheetViews>
    <sheetView showGridLines="0" showZeros="0" zoomScaleNormal="100" zoomScaleSheetLayoutView="110" zoomScalePageLayoutView="6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40" t="s">
        <v>40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x14ac:dyDescent="0.25">
      <c r="B5" s="44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49</v>
      </c>
      <c r="C7" s="14">
        <v>1.72800925925926E-2</v>
      </c>
      <c r="D7" s="15">
        <f>IFERROR(C7/C$19,0)</f>
        <v>0.2899592153816275</v>
      </c>
      <c r="E7" s="15">
        <f>IFERROR(C7/C$30,0)</f>
        <v>9.3493643935124326E-2</v>
      </c>
      <c r="F7" s="14">
        <v>4.9768518518518504E-3</v>
      </c>
      <c r="G7" s="15">
        <f>IFERROR(F7/F$19,0)</f>
        <v>0.35507844756399654</v>
      </c>
      <c r="H7" s="15">
        <f>IFERROR(F7/F$30,0)</f>
        <v>0.10766149223835748</v>
      </c>
      <c r="I7" s="14">
        <v>5.6712962962963001E-3</v>
      </c>
      <c r="J7" s="15">
        <f>IFERROR(I7/I$19,0)</f>
        <v>0.28225806451612923</v>
      </c>
      <c r="K7" s="15">
        <f>IFERROR(I7/I$30,0)</f>
        <v>0.10296280731246076</v>
      </c>
      <c r="L7" s="16">
        <f>SUM(C7,F7,I7)</f>
        <v>2.792824074074075E-2</v>
      </c>
      <c r="M7" s="15">
        <f>IFERROR(L7/L$19,0)</f>
        <v>0.29804841897233209</v>
      </c>
      <c r="N7" s="17">
        <f>IFERROR(L7/L$30,0)</f>
        <v>9.7605371733678545E-2</v>
      </c>
    </row>
    <row r="8" spans="2:14" x14ac:dyDescent="0.25">
      <c r="B8" s="13" t="s">
        <v>64</v>
      </c>
      <c r="C8" s="14">
        <v>1.70717592592593E-2</v>
      </c>
      <c r="D8" s="15">
        <f t="shared" ref="D8:D18" si="0">IFERROR(C8/C$19,0)</f>
        <v>0.28646339094969953</v>
      </c>
      <c r="E8" s="15">
        <f t="shared" ref="E8:E18" si="1">IFERROR(C8/C$30,0)</f>
        <v>9.2366460016281751E-2</v>
      </c>
      <c r="F8" s="14">
        <v>4.5370370370370399E-3</v>
      </c>
      <c r="G8" s="15">
        <f t="shared" ref="G8:G18" si="2">IFERROR(F8/F$19,0)</f>
        <v>0.32369942196531809</v>
      </c>
      <c r="H8" s="15">
        <f t="shared" ref="H8:H18" si="3">IFERROR(F8/F$30,0)</f>
        <v>9.8147220831246912E-2</v>
      </c>
      <c r="I8" s="14">
        <v>4.9421296296296297E-3</v>
      </c>
      <c r="J8" s="15">
        <f t="shared" ref="J8:J18" si="4">IFERROR(I8/I$19,0)</f>
        <v>0.24596774193548387</v>
      </c>
      <c r="K8" s="15">
        <f t="shared" ref="K8:K18" si="5">IFERROR(I8/I$30,0)</f>
        <v>8.9724732086572889E-2</v>
      </c>
      <c r="L8" s="16">
        <f>SUM(C8,F8,I8)</f>
        <v>2.6550925925925971E-2</v>
      </c>
      <c r="M8" s="15">
        <f t="shared" ref="M8:M18" si="6">IFERROR(L8/L$19,0)</f>
        <v>0.28334980237154195</v>
      </c>
      <c r="N8" s="17">
        <f t="shared" ref="N8:N18" si="7">IFERROR(L8/L$30,0)</f>
        <v>9.2791845319958099E-2</v>
      </c>
    </row>
    <row r="9" spans="2:14" x14ac:dyDescent="0.25">
      <c r="B9" s="13" t="s">
        <v>65</v>
      </c>
      <c r="C9" s="14">
        <v>8.1944444444444504E-3</v>
      </c>
      <c r="D9" s="15">
        <f t="shared" si="0"/>
        <v>0.13750242765585555</v>
      </c>
      <c r="E9" s="15">
        <f t="shared" si="1"/>
        <v>4.4335900807815166E-2</v>
      </c>
      <c r="F9" s="14">
        <v>6.5972222222222203E-4</v>
      </c>
      <c r="G9" s="15">
        <f t="shared" si="2"/>
        <v>4.7068538398018146E-2</v>
      </c>
      <c r="H9" s="15">
        <f t="shared" si="3"/>
        <v>1.4271407110665992E-2</v>
      </c>
      <c r="I9" s="14">
        <v>2.5810185185185198E-3</v>
      </c>
      <c r="J9" s="15">
        <f t="shared" si="4"/>
        <v>0.12845622119815675</v>
      </c>
      <c r="K9" s="15">
        <f t="shared" si="5"/>
        <v>4.6858583736079068E-2</v>
      </c>
      <c r="L9" s="16">
        <f t="shared" ref="L9:L18" si="8">SUM(C9,F9,I9)</f>
        <v>1.1435185185185191E-2</v>
      </c>
      <c r="M9" s="15">
        <f t="shared" si="6"/>
        <v>0.1220355731225297</v>
      </c>
      <c r="N9" s="17">
        <f t="shared" si="7"/>
        <v>3.9964404174419571E-2</v>
      </c>
    </row>
    <row r="10" spans="2:14" x14ac:dyDescent="0.25">
      <c r="B10" s="13" t="s">
        <v>11</v>
      </c>
      <c r="C10" s="14">
        <v>1.1863425925925901E-2</v>
      </c>
      <c r="D10" s="15">
        <f t="shared" si="0"/>
        <v>0.19906778015148521</v>
      </c>
      <c r="E10" s="15">
        <f t="shared" si="1"/>
        <v>6.4186862045212456E-2</v>
      </c>
      <c r="F10" s="14">
        <v>8.1018518518518505E-4</v>
      </c>
      <c r="G10" s="15">
        <f t="shared" si="2"/>
        <v>5.7803468208092464E-2</v>
      </c>
      <c r="H10" s="15">
        <f t="shared" si="3"/>
        <v>1.7526289434151222E-2</v>
      </c>
      <c r="I10" s="14">
        <v>3.9583333333333302E-3</v>
      </c>
      <c r="J10" s="15">
        <f t="shared" si="4"/>
        <v>0.19700460829493072</v>
      </c>
      <c r="K10" s="15">
        <f t="shared" si="5"/>
        <v>7.1863836940533721E-2</v>
      </c>
      <c r="L10" s="16">
        <f t="shared" si="8"/>
        <v>1.6631944444444414E-2</v>
      </c>
      <c r="M10" s="15">
        <f t="shared" si="6"/>
        <v>0.17749505928853723</v>
      </c>
      <c r="N10" s="17">
        <f t="shared" si="7"/>
        <v>5.8126365180810519E-2</v>
      </c>
    </row>
    <row r="11" spans="2:14" x14ac:dyDescent="0.25">
      <c r="B11" s="13" t="s">
        <v>12</v>
      </c>
      <c r="C11" s="14">
        <v>6.3657407407407402E-4</v>
      </c>
      <c r="D11" s="15">
        <f t="shared" si="0"/>
        <v>1.0681685764226059E-2</v>
      </c>
      <c r="E11" s="15">
        <f t="shared" si="1"/>
        <v>3.4441730853528702E-3</v>
      </c>
      <c r="F11" s="14">
        <v>1.9675925925925899E-4</v>
      </c>
      <c r="G11" s="15">
        <f t="shared" si="2"/>
        <v>1.403798513625101E-2</v>
      </c>
      <c r="H11" s="15">
        <f t="shared" si="3"/>
        <v>4.2563845768652919E-3</v>
      </c>
      <c r="I11" s="14">
        <v>1.8518518518518501E-4</v>
      </c>
      <c r="J11" s="15">
        <f t="shared" si="4"/>
        <v>9.2165898617511434E-3</v>
      </c>
      <c r="K11" s="15">
        <f t="shared" si="5"/>
        <v>3.3620508510191212E-3</v>
      </c>
      <c r="L11" s="16">
        <f t="shared" si="8"/>
        <v>1.018518518518518E-3</v>
      </c>
      <c r="M11" s="15">
        <f t="shared" si="6"/>
        <v>1.0869565217391299E-2</v>
      </c>
      <c r="N11" s="17">
        <f t="shared" si="7"/>
        <v>3.5595825580454639E-3</v>
      </c>
    </row>
    <row r="12" spans="2:14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8"/>
        <v>0</v>
      </c>
      <c r="M12" s="15">
        <f t="shared" si="6"/>
        <v>0</v>
      </c>
      <c r="N12" s="17">
        <f t="shared" si="7"/>
        <v>0</v>
      </c>
    </row>
    <row r="13" spans="2:14" x14ac:dyDescent="0.25">
      <c r="B13" s="13" t="s">
        <v>67</v>
      </c>
      <c r="C13" s="14">
        <v>6.01851851851852E-4</v>
      </c>
      <c r="D13" s="15">
        <f t="shared" si="0"/>
        <v>1.009904835890464E-2</v>
      </c>
      <c r="E13" s="15">
        <f t="shared" si="1"/>
        <v>3.2563090988790787E-3</v>
      </c>
      <c r="F13" s="18">
        <v>0</v>
      </c>
      <c r="G13" s="15">
        <f t="shared" si="2"/>
        <v>0</v>
      </c>
      <c r="H13" s="15">
        <f t="shared" si="3"/>
        <v>0</v>
      </c>
      <c r="I13" s="18">
        <v>4.3981481481481503E-4</v>
      </c>
      <c r="J13" s="15">
        <f t="shared" si="4"/>
        <v>2.1889400921658995E-2</v>
      </c>
      <c r="K13" s="15">
        <f t="shared" si="5"/>
        <v>7.9848707711704242E-3</v>
      </c>
      <c r="L13" s="16">
        <f t="shared" si="8"/>
        <v>1.0416666666666671E-3</v>
      </c>
      <c r="M13" s="15">
        <f t="shared" si="6"/>
        <v>1.1116600790513837E-2</v>
      </c>
      <c r="N13" s="17">
        <f t="shared" si="7"/>
        <v>3.6404821616374101E-3</v>
      </c>
    </row>
    <row r="14" spans="2:14" x14ac:dyDescent="0.25">
      <c r="B14" s="13" t="s">
        <v>68</v>
      </c>
      <c r="C14" s="14">
        <v>5.78703703703704E-5</v>
      </c>
      <c r="D14" s="15">
        <f t="shared" si="0"/>
        <v>9.7106234220236949E-4</v>
      </c>
      <c r="E14" s="15">
        <f t="shared" si="1"/>
        <v>3.1310664412298841E-4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8"/>
        <v>5.78703703703704E-5</v>
      </c>
      <c r="M14" s="15">
        <f t="shared" si="6"/>
        <v>6.1758893280632445E-4</v>
      </c>
      <c r="N14" s="17">
        <f t="shared" si="7"/>
        <v>2.0224900897985613E-4</v>
      </c>
    </row>
    <row r="15" spans="2:14" x14ac:dyDescent="0.25">
      <c r="B15" s="13" t="s">
        <v>69</v>
      </c>
      <c r="C15" s="14">
        <v>8.5648148148148205E-4</v>
      </c>
      <c r="D15" s="15">
        <f t="shared" si="0"/>
        <v>1.4371722664595072E-2</v>
      </c>
      <c r="E15" s="15">
        <f t="shared" si="1"/>
        <v>4.633978333020229E-3</v>
      </c>
      <c r="F15" s="14">
        <v>0</v>
      </c>
      <c r="G15" s="15">
        <f t="shared" si="2"/>
        <v>0</v>
      </c>
      <c r="H15" s="15">
        <f t="shared" si="3"/>
        <v>0</v>
      </c>
      <c r="I15" s="14">
        <v>2.31481481481481E-4</v>
      </c>
      <c r="J15" s="15">
        <f t="shared" si="4"/>
        <v>1.1520737327188916E-2</v>
      </c>
      <c r="K15" s="15">
        <f t="shared" si="5"/>
        <v>4.2025635637738968E-3</v>
      </c>
      <c r="L15" s="16">
        <f t="shared" si="8"/>
        <v>1.0879629629629631E-3</v>
      </c>
      <c r="M15" s="15">
        <f t="shared" si="6"/>
        <v>1.1610671936758894E-2</v>
      </c>
      <c r="N15" s="17">
        <f t="shared" si="7"/>
        <v>3.8022813688212936E-3</v>
      </c>
    </row>
    <row r="16" spans="2:14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8"/>
        <v>0</v>
      </c>
      <c r="M16" s="15">
        <f t="shared" si="6"/>
        <v>0</v>
      </c>
      <c r="N16" s="17">
        <f t="shared" si="7"/>
        <v>0</v>
      </c>
    </row>
    <row r="17" spans="2:14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8"/>
        <v>0</v>
      </c>
      <c r="M17" s="15">
        <f t="shared" si="6"/>
        <v>0</v>
      </c>
      <c r="N17" s="17">
        <f t="shared" si="7"/>
        <v>0</v>
      </c>
    </row>
    <row r="18" spans="2:14" ht="15.75" thickBot="1" x14ac:dyDescent="0.3">
      <c r="B18" s="23" t="s">
        <v>14</v>
      </c>
      <c r="C18" s="24">
        <v>3.0324074074074099E-3</v>
      </c>
      <c r="D18" s="25">
        <f t="shared" si="0"/>
        <v>5.0883666731404181E-2</v>
      </c>
      <c r="E18" s="25">
        <f t="shared" si="1"/>
        <v>1.6406788152044598E-2</v>
      </c>
      <c r="F18" s="24">
        <v>2.8356481481481501E-3</v>
      </c>
      <c r="G18" s="25">
        <f t="shared" si="2"/>
        <v>0.20231213872832379</v>
      </c>
      <c r="H18" s="25">
        <f t="shared" si="3"/>
        <v>6.1342013019529323E-2</v>
      </c>
      <c r="I18" s="24">
        <v>2.0833333333333298E-3</v>
      </c>
      <c r="J18" s="25">
        <f t="shared" si="4"/>
        <v>0.10368663594470029</v>
      </c>
      <c r="K18" s="25">
        <f t="shared" si="5"/>
        <v>3.7823072073965083E-2</v>
      </c>
      <c r="L18" s="26">
        <f t="shared" si="8"/>
        <v>7.9513888888888898E-3</v>
      </c>
      <c r="M18" s="25">
        <f t="shared" si="6"/>
        <v>8.4856719367588943E-2</v>
      </c>
      <c r="N18" s="27">
        <f t="shared" si="7"/>
        <v>2.778901383383222E-2</v>
      </c>
    </row>
    <row r="19" spans="2:14" s="2" customFormat="1" ht="16.5" thickTop="1" thickBot="1" x14ac:dyDescent="0.3">
      <c r="B19" s="36" t="s">
        <v>3</v>
      </c>
      <c r="C19" s="37">
        <f>SUM(C7:C18)</f>
        <v>5.959490740740743E-2</v>
      </c>
      <c r="D19" s="38">
        <f>IFERROR(SUM(D7:D18),0)</f>
        <v>1</v>
      </c>
      <c r="E19" s="38">
        <f>IFERROR(SUM(E7:E18),0)</f>
        <v>0.32243722211785347</v>
      </c>
      <c r="F19" s="37">
        <f>SUM(F7:F18)</f>
        <v>1.4016203703703706E-2</v>
      </c>
      <c r="G19" s="38">
        <f>IFERROR(SUM(G7:G18),0)</f>
        <v>1</v>
      </c>
      <c r="H19" s="38">
        <f>IFERROR(SUM(H7:H18),0)</f>
        <v>0.30320480721081622</v>
      </c>
      <c r="I19" s="37">
        <f>SUM(I7:I18)</f>
        <v>2.0092592592592592E-2</v>
      </c>
      <c r="J19" s="38">
        <f>IFERROR(SUM(J7:J18),0)</f>
        <v>0.99999999999999989</v>
      </c>
      <c r="K19" s="38">
        <f>IFERROR(SUM(K7:K18),0)</f>
        <v>0.36478251733557499</v>
      </c>
      <c r="L19" s="37">
        <f>SUM(L7:L18)</f>
        <v>9.3703703703703706E-2</v>
      </c>
      <c r="M19" s="38">
        <f>IFERROR(SUM(M7:M18),0)</f>
        <v>1.0000000000000002</v>
      </c>
      <c r="N19" s="39">
        <f>IFERROR(SUM(N7:N18),0)</f>
        <v>0.32748159534018295</v>
      </c>
    </row>
    <row r="20" spans="2:14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19" t="s">
        <v>5</v>
      </c>
      <c r="L21" s="19" t="s">
        <v>79</v>
      </c>
      <c r="M21" s="19" t="s">
        <v>5</v>
      </c>
      <c r="N21" s="20" t="s">
        <v>5</v>
      </c>
    </row>
    <row r="22" spans="2:14" x14ac:dyDescent="0.25">
      <c r="B22" s="21" t="s">
        <v>16</v>
      </c>
      <c r="C22" s="14">
        <v>2.4375000000000001E-2</v>
      </c>
      <c r="D22" s="22"/>
      <c r="E22" s="15">
        <f>IFERROR(C22/C$30,0)</f>
        <v>0.13188051850460267</v>
      </c>
      <c r="F22" s="14">
        <v>5.4976851851851897E-3</v>
      </c>
      <c r="G22" s="22"/>
      <c r="H22" s="15">
        <f>IFERROR(F22/F$30,0)</f>
        <v>0.11892839258888341</v>
      </c>
      <c r="I22" s="14">
        <v>6.4699074074074103E-3</v>
      </c>
      <c r="J22" s="22"/>
      <c r="K22" s="15">
        <f>IFERROR(I22/I$30,0)</f>
        <v>0.11746165160748072</v>
      </c>
      <c r="L22" s="16">
        <f>SUM(C22,F22,I22)</f>
        <v>3.63425925925926E-2</v>
      </c>
      <c r="M22" s="22"/>
      <c r="N22" s="17">
        <f>IFERROR(L22/L$30,0)</f>
        <v>0.12701237763934961</v>
      </c>
    </row>
    <row r="23" spans="2:14" x14ac:dyDescent="0.25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3.4722222222222202E-5</v>
      </c>
      <c r="J23" s="22"/>
      <c r="K23" s="15">
        <f t="shared" ref="K23:K27" si="11">IFERROR(I23/I$30,0)</f>
        <v>6.3038453456608541E-4</v>
      </c>
      <c r="L23" s="16">
        <f t="shared" ref="L23:L27" si="12">SUM(C23,F23,I23)</f>
        <v>3.4722222222222202E-5</v>
      </c>
      <c r="M23" s="22"/>
      <c r="N23" s="17">
        <f t="shared" ref="N23:N27" si="13">IFERROR(L23/L$30,0)</f>
        <v>1.2134940538791354E-4</v>
      </c>
    </row>
    <row r="24" spans="2:14" x14ac:dyDescent="0.25">
      <c r="B24" s="21" t="s">
        <v>18</v>
      </c>
      <c r="C24" s="14">
        <v>4.6296296296296298E-4</v>
      </c>
      <c r="D24" s="22"/>
      <c r="E24" s="15">
        <f t="shared" si="9"/>
        <v>2.504853152983906E-3</v>
      </c>
      <c r="F24" s="14">
        <v>1.50462962962963E-4</v>
      </c>
      <c r="G24" s="22"/>
      <c r="H24" s="15">
        <f t="shared" si="10"/>
        <v>3.2548823234852284E-3</v>
      </c>
      <c r="I24" s="14">
        <v>2.89351851851852E-4</v>
      </c>
      <c r="J24" s="22"/>
      <c r="K24" s="15">
        <f t="shared" si="11"/>
        <v>5.2532044547173844E-3</v>
      </c>
      <c r="L24" s="16">
        <f t="shared" si="12"/>
        <v>9.0277777777777795E-4</v>
      </c>
      <c r="M24" s="22"/>
      <c r="N24" s="17">
        <f t="shared" si="13"/>
        <v>3.1550845400857546E-3</v>
      </c>
    </row>
    <row r="25" spans="2:14" x14ac:dyDescent="0.25">
      <c r="B25" s="21" t="s">
        <v>19</v>
      </c>
      <c r="C25" s="14">
        <v>4.4571759259259297E-2</v>
      </c>
      <c r="D25" s="22"/>
      <c r="E25" s="15">
        <f t="shared" si="9"/>
        <v>0.24115473730352574</v>
      </c>
      <c r="F25" s="14">
        <v>1.0902777777777799E-2</v>
      </c>
      <c r="G25" s="22"/>
      <c r="H25" s="15">
        <f t="shared" si="10"/>
        <v>0.23585378067100693</v>
      </c>
      <c r="I25" s="14">
        <v>1.07060185185185E-2</v>
      </c>
      <c r="J25" s="22"/>
      <c r="K25" s="15">
        <f t="shared" si="11"/>
        <v>0.19436856482454279</v>
      </c>
      <c r="L25" s="16">
        <f t="shared" si="12"/>
        <v>6.6180555555555604E-2</v>
      </c>
      <c r="M25" s="22"/>
      <c r="N25" s="17">
        <f t="shared" si="13"/>
        <v>0.23129196666936352</v>
      </c>
    </row>
    <row r="26" spans="2:14" x14ac:dyDescent="0.25">
      <c r="B26" s="21" t="s">
        <v>20</v>
      </c>
      <c r="C26" s="14">
        <v>5.5254629629629598E-2</v>
      </c>
      <c r="D26" s="22"/>
      <c r="E26" s="15">
        <f t="shared" si="9"/>
        <v>0.29895422380862902</v>
      </c>
      <c r="F26" s="14">
        <v>1.56597222222222E-2</v>
      </c>
      <c r="G26" s="22"/>
      <c r="H26" s="15">
        <f t="shared" si="10"/>
        <v>0.33875813720580816</v>
      </c>
      <c r="I26" s="14">
        <v>1.74884259259259E-2</v>
      </c>
      <c r="J26" s="22"/>
      <c r="K26" s="15">
        <f t="shared" si="11"/>
        <v>0.31750367724311812</v>
      </c>
      <c r="L26" s="16">
        <f t="shared" si="12"/>
        <v>8.8402777777777691E-2</v>
      </c>
      <c r="M26" s="22"/>
      <c r="N26" s="17">
        <f t="shared" si="13"/>
        <v>0.30895558611762775</v>
      </c>
    </row>
    <row r="27" spans="2:14" ht="15.75" thickBot="1" x14ac:dyDescent="0.3">
      <c r="B27" s="28" t="s">
        <v>21</v>
      </c>
      <c r="C27" s="24">
        <v>5.6712962962962999E-4</v>
      </c>
      <c r="D27" s="29"/>
      <c r="E27" s="25">
        <f t="shared" si="9"/>
        <v>3.0684451124052868E-3</v>
      </c>
      <c r="F27" s="24">
        <v>0</v>
      </c>
      <c r="G27" s="29"/>
      <c r="H27" s="25">
        <f t="shared" si="10"/>
        <v>0</v>
      </c>
      <c r="I27" s="24">
        <v>0</v>
      </c>
      <c r="J27" s="29"/>
      <c r="K27" s="25">
        <f t="shared" si="11"/>
        <v>0</v>
      </c>
      <c r="L27" s="26">
        <f t="shared" si="12"/>
        <v>5.6712962962962999E-4</v>
      </c>
      <c r="M27" s="29"/>
      <c r="N27" s="27">
        <f t="shared" si="13"/>
        <v>1.9820402880025901E-3</v>
      </c>
    </row>
    <row r="28" spans="2:14" s="2" customFormat="1" ht="16.5" thickTop="1" thickBot="1" x14ac:dyDescent="0.3">
      <c r="B28" s="36" t="s">
        <v>3</v>
      </c>
      <c r="C28" s="37">
        <f>SUM(C22:C27)</f>
        <v>0.1252314814814815</v>
      </c>
      <c r="D28" s="38"/>
      <c r="E28" s="38">
        <f>IFERROR(SUM(E22:E27),0)</f>
        <v>0.67756277788214669</v>
      </c>
      <c r="F28" s="37">
        <f>SUM(F22:F27)</f>
        <v>3.2210648148148155E-2</v>
      </c>
      <c r="G28" s="38"/>
      <c r="H28" s="38">
        <f>IFERROR(SUM(H22:H27),0)</f>
        <v>0.69679519278918378</v>
      </c>
      <c r="I28" s="37">
        <f>SUM(I22:I27)</f>
        <v>3.4988425925925881E-2</v>
      </c>
      <c r="J28" s="38"/>
      <c r="K28" s="38">
        <f>IFERROR(SUM(K22:K27),0)</f>
        <v>0.63521748266442513</v>
      </c>
      <c r="L28" s="37">
        <f>SUM(L22:L27)</f>
        <v>0.19243055555555552</v>
      </c>
      <c r="M28" s="38"/>
      <c r="N28" s="39">
        <f>IFERROR(SUM(N22:N27),0)</f>
        <v>0.67251840465981716</v>
      </c>
    </row>
    <row r="29" spans="2:14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6.5" thickTop="1" thickBot="1" x14ac:dyDescent="0.3">
      <c r="B30" s="36" t="s">
        <v>6</v>
      </c>
      <c r="C30" s="37">
        <f>SUM(C19,C28)</f>
        <v>0.18482638888888892</v>
      </c>
      <c r="D30" s="40"/>
      <c r="E30" s="41">
        <f>IFERROR(SUM(E19,E28),0)</f>
        <v>1.0000000000000002</v>
      </c>
      <c r="F30" s="37">
        <f>SUM(F19,F28)</f>
        <v>4.6226851851851859E-2</v>
      </c>
      <c r="G30" s="40"/>
      <c r="H30" s="41">
        <f>IFERROR(SUM(H19,H28),0)</f>
        <v>1</v>
      </c>
      <c r="I30" s="37">
        <f>SUM(I19,I28)</f>
        <v>5.5081018518518474E-2</v>
      </c>
      <c r="J30" s="40"/>
      <c r="K30" s="41">
        <f>IFERROR(SUM(K19,K28),0)</f>
        <v>1</v>
      </c>
      <c r="L30" s="42">
        <f>SUM(L19,L28)</f>
        <v>0.28613425925925923</v>
      </c>
      <c r="M30" s="40"/>
      <c r="N30" s="43">
        <f>IFERROR(SUM(N19,N28),0)</f>
        <v>1</v>
      </c>
    </row>
    <row r="31" spans="2:14" ht="66" customHeight="1" thickTop="1" thickBot="1" x14ac:dyDescent="0.3">
      <c r="B31" s="137" t="s">
        <v>32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  <row r="33" spans="12:12" x14ac:dyDescent="0.25">
      <c r="L33" s="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 xml:space="preserve">&amp;R6
</oddFoot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71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0</v>
      </c>
      <c r="D7" s="15">
        <v>0</v>
      </c>
      <c r="E7" s="15">
        <v>0</v>
      </c>
      <c r="F7" s="14">
        <v>0</v>
      </c>
      <c r="G7" s="15">
        <v>0</v>
      </c>
      <c r="H7" s="15">
        <v>0</v>
      </c>
      <c r="I7" s="14">
        <v>0</v>
      </c>
      <c r="J7" s="15">
        <v>0</v>
      </c>
      <c r="K7" s="17">
        <v>0</v>
      </c>
    </row>
    <row r="8" spans="2:11" x14ac:dyDescent="0.25">
      <c r="B8" s="13" t="s">
        <v>64</v>
      </c>
      <c r="C8" s="14">
        <v>0</v>
      </c>
      <c r="D8" s="15">
        <v>0</v>
      </c>
      <c r="E8" s="15">
        <v>0</v>
      </c>
      <c r="F8" s="14">
        <v>0</v>
      </c>
      <c r="G8" s="15">
        <v>0</v>
      </c>
      <c r="H8" s="15">
        <v>0</v>
      </c>
      <c r="I8" s="14">
        <v>0</v>
      </c>
      <c r="J8" s="15">
        <v>0</v>
      </c>
      <c r="K8" s="17">
        <v>0</v>
      </c>
    </row>
    <row r="9" spans="2:11" x14ac:dyDescent="0.25">
      <c r="B9" s="13" t="s">
        <v>65</v>
      </c>
      <c r="C9" s="14">
        <v>0</v>
      </c>
      <c r="D9" s="15">
        <v>0</v>
      </c>
      <c r="E9" s="15">
        <v>0</v>
      </c>
      <c r="F9" s="14">
        <v>0</v>
      </c>
      <c r="G9" s="15">
        <v>0</v>
      </c>
      <c r="H9" s="15">
        <v>0</v>
      </c>
      <c r="I9" s="14">
        <v>0</v>
      </c>
      <c r="J9" s="15">
        <v>0</v>
      </c>
      <c r="K9" s="17">
        <v>0</v>
      </c>
    </row>
    <row r="10" spans="2:11" x14ac:dyDescent="0.25">
      <c r="B10" s="13" t="s">
        <v>11</v>
      </c>
      <c r="C10" s="14">
        <v>0</v>
      </c>
      <c r="D10" s="15">
        <v>0</v>
      </c>
      <c r="E10" s="15">
        <v>0</v>
      </c>
      <c r="F10" s="14">
        <v>0</v>
      </c>
      <c r="G10" s="15">
        <v>0</v>
      </c>
      <c r="H10" s="15">
        <v>0</v>
      </c>
      <c r="I10" s="14">
        <v>0</v>
      </c>
      <c r="J10" s="15">
        <v>0</v>
      </c>
      <c r="K10" s="17">
        <v>0</v>
      </c>
    </row>
    <row r="11" spans="2:11" x14ac:dyDescent="0.25">
      <c r="B11" s="13" t="s">
        <v>12</v>
      </c>
      <c r="C11" s="14">
        <v>0</v>
      </c>
      <c r="D11" s="15">
        <v>0</v>
      </c>
      <c r="E11" s="15">
        <v>0</v>
      </c>
      <c r="F11" s="14">
        <v>0</v>
      </c>
      <c r="G11" s="15">
        <v>0</v>
      </c>
      <c r="H11" s="15">
        <v>0</v>
      </c>
      <c r="I11" s="14">
        <v>0</v>
      </c>
      <c r="J11" s="15">
        <v>0</v>
      </c>
      <c r="K11" s="17">
        <v>0</v>
      </c>
    </row>
    <row r="12" spans="2:11" x14ac:dyDescent="0.25">
      <c r="B12" s="13" t="s">
        <v>66</v>
      </c>
      <c r="C12" s="14">
        <v>0</v>
      </c>
      <c r="D12" s="15">
        <v>0</v>
      </c>
      <c r="E12" s="15">
        <v>0</v>
      </c>
      <c r="F12" s="14">
        <v>0</v>
      </c>
      <c r="G12" s="15">
        <v>0</v>
      </c>
      <c r="H12" s="15">
        <v>0</v>
      </c>
      <c r="I12" s="14">
        <v>0</v>
      </c>
      <c r="J12" s="15">
        <v>0</v>
      </c>
      <c r="K12" s="17">
        <v>0</v>
      </c>
    </row>
    <row r="13" spans="2:11" x14ac:dyDescent="0.25">
      <c r="B13" s="13" t="s">
        <v>67</v>
      </c>
      <c r="C13" s="14">
        <v>0</v>
      </c>
      <c r="D13" s="15">
        <v>0</v>
      </c>
      <c r="E13" s="15">
        <v>0</v>
      </c>
      <c r="F13" s="18">
        <v>0</v>
      </c>
      <c r="G13" s="15">
        <v>0</v>
      </c>
      <c r="H13" s="15">
        <v>0</v>
      </c>
      <c r="I13" s="18">
        <v>0</v>
      </c>
      <c r="J13" s="15">
        <v>0</v>
      </c>
      <c r="K13" s="17">
        <v>0</v>
      </c>
    </row>
    <row r="14" spans="2:11" x14ac:dyDescent="0.25">
      <c r="B14" s="13" t="s">
        <v>68</v>
      </c>
      <c r="C14" s="14">
        <v>0</v>
      </c>
      <c r="D14" s="15">
        <v>0</v>
      </c>
      <c r="E14" s="15">
        <v>0</v>
      </c>
      <c r="F14" s="18">
        <v>0</v>
      </c>
      <c r="G14" s="15">
        <v>0</v>
      </c>
      <c r="H14" s="15">
        <v>0</v>
      </c>
      <c r="I14" s="18">
        <v>0</v>
      </c>
      <c r="J14" s="15">
        <v>0</v>
      </c>
      <c r="K14" s="17">
        <v>0</v>
      </c>
    </row>
    <row r="15" spans="2:11" x14ac:dyDescent="0.25">
      <c r="B15" s="13" t="s">
        <v>69</v>
      </c>
      <c r="C15" s="14">
        <v>0</v>
      </c>
      <c r="D15" s="15">
        <v>0</v>
      </c>
      <c r="E15" s="15">
        <v>0</v>
      </c>
      <c r="F15" s="14">
        <v>0</v>
      </c>
      <c r="G15" s="15">
        <v>0</v>
      </c>
      <c r="H15" s="15">
        <v>0</v>
      </c>
      <c r="I15" s="14">
        <v>0</v>
      </c>
      <c r="J15" s="15">
        <v>0</v>
      </c>
      <c r="K15" s="17">
        <v>0</v>
      </c>
    </row>
    <row r="16" spans="2:11" x14ac:dyDescent="0.25">
      <c r="B16" s="13" t="s">
        <v>70</v>
      </c>
      <c r="C16" s="14">
        <v>0</v>
      </c>
      <c r="D16" s="15">
        <v>0</v>
      </c>
      <c r="E16" s="15">
        <v>0</v>
      </c>
      <c r="F16" s="14">
        <v>0</v>
      </c>
      <c r="G16" s="15">
        <v>0</v>
      </c>
      <c r="H16" s="15">
        <v>0</v>
      </c>
      <c r="I16" s="14">
        <v>0</v>
      </c>
      <c r="J16" s="15">
        <v>0</v>
      </c>
      <c r="K16" s="17">
        <v>0</v>
      </c>
    </row>
    <row r="17" spans="2:14" x14ac:dyDescent="0.25">
      <c r="B17" s="13" t="s">
        <v>13</v>
      </c>
      <c r="C17" s="14">
        <v>0</v>
      </c>
      <c r="D17" s="15">
        <v>0</v>
      </c>
      <c r="E17" s="15">
        <v>0</v>
      </c>
      <c r="F17" s="14">
        <v>0</v>
      </c>
      <c r="G17" s="15">
        <v>0</v>
      </c>
      <c r="H17" s="15">
        <v>0</v>
      </c>
      <c r="I17" s="14">
        <v>0</v>
      </c>
      <c r="J17" s="15">
        <v>0</v>
      </c>
      <c r="K17" s="17">
        <v>0</v>
      </c>
    </row>
    <row r="18" spans="2:14" ht="15.75" thickBot="1" x14ac:dyDescent="0.3">
      <c r="B18" s="23" t="s">
        <v>14</v>
      </c>
      <c r="C18" s="24">
        <v>0</v>
      </c>
      <c r="D18" s="25">
        <v>0</v>
      </c>
      <c r="E18" s="25">
        <v>0</v>
      </c>
      <c r="F18" s="24">
        <v>0</v>
      </c>
      <c r="G18" s="25">
        <v>0</v>
      </c>
      <c r="H18" s="25">
        <v>0</v>
      </c>
      <c r="I18" s="24">
        <v>0</v>
      </c>
      <c r="J18" s="25">
        <v>0</v>
      </c>
      <c r="K18" s="27">
        <v>0</v>
      </c>
    </row>
    <row r="19" spans="2:14" s="2" customFormat="1" ht="16.5" thickTop="1" thickBot="1" x14ac:dyDescent="0.3">
      <c r="B19" s="36" t="s">
        <v>3</v>
      </c>
      <c r="C19" s="37">
        <v>0</v>
      </c>
      <c r="D19" s="38">
        <v>0</v>
      </c>
      <c r="E19" s="38">
        <v>0</v>
      </c>
      <c r="F19" s="37">
        <v>0</v>
      </c>
      <c r="G19" s="38">
        <v>0</v>
      </c>
      <c r="H19" s="38">
        <v>0</v>
      </c>
      <c r="I19" s="37">
        <v>0</v>
      </c>
      <c r="J19" s="38">
        <v>0</v>
      </c>
      <c r="K19" s="39">
        <v>0</v>
      </c>
      <c r="L19" s="1"/>
      <c r="M19" s="1"/>
      <c r="N19" s="1"/>
    </row>
    <row r="20" spans="2:14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  <c r="L21" s="1"/>
      <c r="M21" s="1"/>
      <c r="N21" s="1"/>
    </row>
    <row r="22" spans="2:14" x14ac:dyDescent="0.25">
      <c r="B22" s="21" t="s">
        <v>16</v>
      </c>
      <c r="C22" s="14">
        <v>3.8194444444444398E-4</v>
      </c>
      <c r="D22" s="22"/>
      <c r="E22" s="15">
        <v>3.0054644808743133E-2</v>
      </c>
      <c r="F22" s="14">
        <v>3.00925925925926E-4</v>
      </c>
      <c r="G22" s="22"/>
      <c r="H22" s="15">
        <v>1</v>
      </c>
      <c r="I22" s="14">
        <v>6.8287037037037003E-4</v>
      </c>
      <c r="J22" s="22"/>
      <c r="K22" s="17">
        <v>5.2491103202846945E-2</v>
      </c>
    </row>
    <row r="23" spans="2:14" x14ac:dyDescent="0.25">
      <c r="B23" s="21" t="s">
        <v>17</v>
      </c>
      <c r="C23" s="14">
        <v>0</v>
      </c>
      <c r="D23" s="22"/>
      <c r="E23" s="15">
        <v>0</v>
      </c>
      <c r="F23" s="14">
        <v>0</v>
      </c>
      <c r="G23" s="22"/>
      <c r="H23" s="15">
        <v>0</v>
      </c>
      <c r="I23" s="14">
        <v>0</v>
      </c>
      <c r="J23" s="22"/>
      <c r="K23" s="17">
        <v>0</v>
      </c>
    </row>
    <row r="24" spans="2:14" x14ac:dyDescent="0.25">
      <c r="B24" s="21" t="s">
        <v>18</v>
      </c>
      <c r="C24" s="14">
        <v>0</v>
      </c>
      <c r="D24" s="22"/>
      <c r="E24" s="15">
        <v>0</v>
      </c>
      <c r="F24" s="14">
        <v>0</v>
      </c>
      <c r="G24" s="22"/>
      <c r="H24" s="15">
        <v>0</v>
      </c>
      <c r="I24" s="14">
        <v>0</v>
      </c>
      <c r="J24" s="22"/>
      <c r="K24" s="17">
        <v>0</v>
      </c>
    </row>
    <row r="25" spans="2:14" x14ac:dyDescent="0.25">
      <c r="B25" s="21" t="s">
        <v>19</v>
      </c>
      <c r="C25" s="14">
        <v>3.2407407407407402E-3</v>
      </c>
      <c r="D25" s="22"/>
      <c r="E25" s="15">
        <v>0.25500910746812383</v>
      </c>
      <c r="F25" s="14">
        <v>0</v>
      </c>
      <c r="G25" s="22"/>
      <c r="H25" s="15">
        <v>0</v>
      </c>
      <c r="I25" s="14">
        <v>3.2407407407407402E-3</v>
      </c>
      <c r="J25" s="22"/>
      <c r="K25" s="17">
        <v>0.24911032028469746</v>
      </c>
    </row>
    <row r="26" spans="2:14" x14ac:dyDescent="0.25">
      <c r="B26" s="21" t="s">
        <v>20</v>
      </c>
      <c r="C26" s="14">
        <v>9.08564814814815E-3</v>
      </c>
      <c r="D26" s="22"/>
      <c r="E26" s="15">
        <v>0.71493624772313313</v>
      </c>
      <c r="F26" s="14">
        <v>0</v>
      </c>
      <c r="G26" s="22"/>
      <c r="H26" s="15">
        <v>0</v>
      </c>
      <c r="I26" s="14">
        <v>9.08564814814815E-3</v>
      </c>
      <c r="J26" s="22"/>
      <c r="K26" s="17">
        <v>0.69839857651245563</v>
      </c>
    </row>
    <row r="27" spans="2:14" ht="15.75" thickBot="1" x14ac:dyDescent="0.3">
      <c r="B27" s="28" t="s">
        <v>21</v>
      </c>
      <c r="C27" s="24">
        <v>0</v>
      </c>
      <c r="D27" s="29"/>
      <c r="E27" s="25">
        <v>0</v>
      </c>
      <c r="F27" s="24">
        <v>0</v>
      </c>
      <c r="G27" s="29"/>
      <c r="H27" s="25">
        <v>0</v>
      </c>
      <c r="I27" s="24">
        <v>0</v>
      </c>
      <c r="J27" s="29"/>
      <c r="K27" s="27">
        <v>0</v>
      </c>
    </row>
    <row r="28" spans="2:14" s="2" customFormat="1" ht="16.5" thickTop="1" thickBot="1" x14ac:dyDescent="0.3">
      <c r="B28" s="36" t="s">
        <v>3</v>
      </c>
      <c r="C28" s="37">
        <v>1.2708333333333334E-2</v>
      </c>
      <c r="D28" s="38"/>
      <c r="E28" s="38">
        <v>1</v>
      </c>
      <c r="F28" s="37">
        <v>3.00925925925926E-4</v>
      </c>
      <c r="G28" s="38"/>
      <c r="H28" s="38">
        <v>1</v>
      </c>
      <c r="I28" s="37">
        <v>1.300925925925926E-2</v>
      </c>
      <c r="J28" s="38"/>
      <c r="K28" s="39">
        <v>1</v>
      </c>
      <c r="L28" s="1"/>
      <c r="M28" s="1"/>
      <c r="N28" s="1"/>
    </row>
    <row r="29" spans="2:14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9" customFormat="1" ht="16.5" thickTop="1" thickBot="1" x14ac:dyDescent="0.3">
      <c r="B30" s="36" t="s">
        <v>6</v>
      </c>
      <c r="C30" s="37">
        <v>1.2708333333333334E-2</v>
      </c>
      <c r="D30" s="40"/>
      <c r="E30" s="41">
        <v>1</v>
      </c>
      <c r="F30" s="37">
        <v>3.00925925925926E-4</v>
      </c>
      <c r="G30" s="40"/>
      <c r="H30" s="41">
        <v>1</v>
      </c>
      <c r="I30" s="37">
        <v>1.300925925925926E-2</v>
      </c>
      <c r="J30" s="40"/>
      <c r="K30" s="43">
        <v>1</v>
      </c>
      <c r="L30" s="1"/>
      <c r="M30" s="1"/>
      <c r="N30" s="1"/>
    </row>
    <row r="31" spans="2:14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&amp;R33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4" customWidth="1"/>
    <col min="7" max="7" width="10" style="1" customWidth="1"/>
    <col min="8" max="8" width="10" style="4" customWidth="1"/>
    <col min="9" max="11" width="10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0" t="s">
        <v>72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49</v>
      </c>
      <c r="C7" s="14">
        <v>1.11111111111111E-3</v>
      </c>
      <c r="D7" s="15">
        <v>0.35036496350364921</v>
      </c>
      <c r="E7" s="15">
        <v>6.4085447263017292E-2</v>
      </c>
      <c r="F7" s="14">
        <v>9.2592592592592602E-5</v>
      </c>
      <c r="G7" s="15">
        <v>0.17777777777777806</v>
      </c>
      <c r="H7" s="15">
        <v>4.444444444444446E-2</v>
      </c>
      <c r="I7" s="14">
        <v>1.2037037037037001E-3</v>
      </c>
      <c r="J7" s="15">
        <v>0.32601880877742861</v>
      </c>
      <c r="K7" s="17">
        <v>6.1978545887961672E-2</v>
      </c>
    </row>
    <row r="8" spans="2:11" s="5" customFormat="1" x14ac:dyDescent="0.25">
      <c r="B8" s="13" t="s">
        <v>64</v>
      </c>
      <c r="C8" s="14">
        <v>1.52777777777778E-3</v>
      </c>
      <c r="D8" s="15">
        <v>0.48175182481751883</v>
      </c>
      <c r="E8" s="15">
        <v>8.8117489986648992E-2</v>
      </c>
      <c r="F8" s="14">
        <v>1.9675925925925899E-4</v>
      </c>
      <c r="G8" s="15">
        <v>0.37777777777777782</v>
      </c>
      <c r="H8" s="15">
        <v>9.4444444444444331E-2</v>
      </c>
      <c r="I8" s="14">
        <v>1.72453703703704E-3</v>
      </c>
      <c r="J8" s="15">
        <v>0.46708463949843354</v>
      </c>
      <c r="K8" s="17">
        <v>8.8796185935637817E-2</v>
      </c>
    </row>
    <row r="9" spans="2:11" s="5" customFormat="1" x14ac:dyDescent="0.25">
      <c r="B9" s="13" t="s">
        <v>65</v>
      </c>
      <c r="C9" s="14">
        <v>0</v>
      </c>
      <c r="D9" s="15">
        <v>0</v>
      </c>
      <c r="E9" s="15">
        <v>0</v>
      </c>
      <c r="F9" s="14">
        <v>0</v>
      </c>
      <c r="G9" s="15">
        <v>0</v>
      </c>
      <c r="H9" s="15">
        <v>0</v>
      </c>
      <c r="I9" s="14">
        <v>0</v>
      </c>
      <c r="J9" s="15">
        <v>0</v>
      </c>
      <c r="K9" s="17">
        <v>0</v>
      </c>
    </row>
    <row r="10" spans="2:11" s="5" customFormat="1" x14ac:dyDescent="0.25">
      <c r="B10" s="13" t="s">
        <v>11</v>
      </c>
      <c r="C10" s="14">
        <v>3.2407407407407401E-4</v>
      </c>
      <c r="D10" s="15">
        <v>0.10218978102189777</v>
      </c>
      <c r="E10" s="15">
        <v>1.8691588785046724E-2</v>
      </c>
      <c r="F10" s="14">
        <v>0</v>
      </c>
      <c r="G10" s="15">
        <v>0</v>
      </c>
      <c r="H10" s="15">
        <v>0</v>
      </c>
      <c r="I10" s="14">
        <v>3.2407407407407401E-4</v>
      </c>
      <c r="J10" s="15">
        <v>8.7774294670846409E-2</v>
      </c>
      <c r="K10" s="17">
        <v>1.6686531585220495E-2</v>
      </c>
    </row>
    <row r="11" spans="2:11" s="5" customFormat="1" x14ac:dyDescent="0.25">
      <c r="B11" s="13" t="s">
        <v>12</v>
      </c>
      <c r="C11" s="14">
        <v>3.4722222222222202E-5</v>
      </c>
      <c r="D11" s="15">
        <v>1.0948905109489041E-2</v>
      </c>
      <c r="E11" s="15">
        <v>2.0026702269692908E-3</v>
      </c>
      <c r="F11" s="14">
        <v>2.31481481481481E-4</v>
      </c>
      <c r="G11" s="15">
        <v>0.4444444444444442</v>
      </c>
      <c r="H11" s="15">
        <v>0.11111111111111091</v>
      </c>
      <c r="I11" s="14">
        <v>2.6620370370370399E-4</v>
      </c>
      <c r="J11" s="15">
        <v>7.2100313479623923E-2</v>
      </c>
      <c r="K11" s="17">
        <v>1.3706793802145425E-2</v>
      </c>
    </row>
    <row r="12" spans="2:11" s="5" customFormat="1" x14ac:dyDescent="0.25">
      <c r="B12" s="13" t="s">
        <v>66</v>
      </c>
      <c r="C12" s="14">
        <v>0</v>
      </c>
      <c r="D12" s="15">
        <v>0</v>
      </c>
      <c r="E12" s="15">
        <v>0</v>
      </c>
      <c r="F12" s="14">
        <v>0</v>
      </c>
      <c r="G12" s="15">
        <v>0</v>
      </c>
      <c r="H12" s="15">
        <v>0</v>
      </c>
      <c r="I12" s="14">
        <v>0</v>
      </c>
      <c r="J12" s="15">
        <v>0</v>
      </c>
      <c r="K12" s="17">
        <v>0</v>
      </c>
    </row>
    <row r="13" spans="2:11" s="5" customFormat="1" x14ac:dyDescent="0.25">
      <c r="B13" s="13" t="s">
        <v>67</v>
      </c>
      <c r="C13" s="14">
        <v>0</v>
      </c>
      <c r="D13" s="15">
        <v>0</v>
      </c>
      <c r="E13" s="15">
        <v>0</v>
      </c>
      <c r="F13" s="18">
        <v>0</v>
      </c>
      <c r="G13" s="15">
        <v>0</v>
      </c>
      <c r="H13" s="15">
        <v>0</v>
      </c>
      <c r="I13" s="18">
        <v>0</v>
      </c>
      <c r="J13" s="15">
        <v>0</v>
      </c>
      <c r="K13" s="17">
        <v>0</v>
      </c>
    </row>
    <row r="14" spans="2:11" s="5" customFormat="1" x14ac:dyDescent="0.25">
      <c r="B14" s="13" t="s">
        <v>68</v>
      </c>
      <c r="C14" s="14">
        <v>0</v>
      </c>
      <c r="D14" s="15">
        <v>0</v>
      </c>
      <c r="E14" s="15">
        <v>0</v>
      </c>
      <c r="F14" s="18">
        <v>0</v>
      </c>
      <c r="G14" s="15">
        <v>0</v>
      </c>
      <c r="H14" s="15">
        <v>0</v>
      </c>
      <c r="I14" s="18">
        <v>0</v>
      </c>
      <c r="J14" s="15">
        <v>0</v>
      </c>
      <c r="K14" s="17">
        <v>0</v>
      </c>
    </row>
    <row r="15" spans="2:11" s="5" customFormat="1" x14ac:dyDescent="0.25">
      <c r="B15" s="13" t="s">
        <v>69</v>
      </c>
      <c r="C15" s="14">
        <v>0</v>
      </c>
      <c r="D15" s="15">
        <v>0</v>
      </c>
      <c r="E15" s="15">
        <v>0</v>
      </c>
      <c r="F15" s="14">
        <v>0</v>
      </c>
      <c r="G15" s="15">
        <v>0</v>
      </c>
      <c r="H15" s="15">
        <v>0</v>
      </c>
      <c r="I15" s="14">
        <v>0</v>
      </c>
      <c r="J15" s="15">
        <v>0</v>
      </c>
      <c r="K15" s="17">
        <v>0</v>
      </c>
    </row>
    <row r="16" spans="2:11" s="5" customFormat="1" x14ac:dyDescent="0.25">
      <c r="B16" s="13" t="s">
        <v>70</v>
      </c>
      <c r="C16" s="14">
        <v>0</v>
      </c>
      <c r="D16" s="15">
        <v>0</v>
      </c>
      <c r="E16" s="15">
        <v>0</v>
      </c>
      <c r="F16" s="14">
        <v>0</v>
      </c>
      <c r="G16" s="15">
        <v>0</v>
      </c>
      <c r="H16" s="15">
        <v>0</v>
      </c>
      <c r="I16" s="14">
        <v>0</v>
      </c>
      <c r="J16" s="15">
        <v>0</v>
      </c>
      <c r="K16" s="17">
        <v>0</v>
      </c>
    </row>
    <row r="17" spans="2:11" s="5" customFormat="1" x14ac:dyDescent="0.25">
      <c r="B17" s="13" t="s">
        <v>13</v>
      </c>
      <c r="C17" s="14">
        <v>0</v>
      </c>
      <c r="D17" s="15">
        <v>0</v>
      </c>
      <c r="E17" s="15">
        <v>0</v>
      </c>
      <c r="F17" s="14">
        <v>0</v>
      </c>
      <c r="G17" s="15">
        <v>0</v>
      </c>
      <c r="H17" s="15">
        <v>0</v>
      </c>
      <c r="I17" s="14">
        <v>0</v>
      </c>
      <c r="J17" s="15">
        <v>0</v>
      </c>
      <c r="K17" s="17">
        <v>0</v>
      </c>
    </row>
    <row r="18" spans="2:11" s="5" customFormat="1" ht="15.75" thickBot="1" x14ac:dyDescent="0.3">
      <c r="B18" s="23" t="s">
        <v>14</v>
      </c>
      <c r="C18" s="24">
        <v>1.7361111111111101E-4</v>
      </c>
      <c r="D18" s="25">
        <v>5.4744525547445209E-2</v>
      </c>
      <c r="E18" s="25">
        <v>1.0013351134846455E-2</v>
      </c>
      <c r="F18" s="24">
        <v>0</v>
      </c>
      <c r="G18" s="25">
        <v>0</v>
      </c>
      <c r="H18" s="25">
        <v>0</v>
      </c>
      <c r="I18" s="24">
        <v>1.7361111111111101E-4</v>
      </c>
      <c r="J18" s="25">
        <v>4.70219435736677E-2</v>
      </c>
      <c r="K18" s="27">
        <v>8.939213349225263E-3</v>
      </c>
    </row>
    <row r="19" spans="2:11" s="5" customFormat="1" ht="16.5" thickTop="1" thickBot="1" x14ac:dyDescent="0.3">
      <c r="B19" s="36" t="s">
        <v>3</v>
      </c>
      <c r="C19" s="37">
        <v>3.1712962962962971E-3</v>
      </c>
      <c r="D19" s="38">
        <v>1</v>
      </c>
      <c r="E19" s="38">
        <v>0.18291054739652873</v>
      </c>
      <c r="F19" s="37">
        <v>5.2083333333333257E-4</v>
      </c>
      <c r="G19" s="38">
        <v>1</v>
      </c>
      <c r="H19" s="38">
        <v>0.24999999999999969</v>
      </c>
      <c r="I19" s="37">
        <v>3.6921296296296285E-3</v>
      </c>
      <c r="J19" s="38">
        <v>1</v>
      </c>
      <c r="K19" s="39">
        <v>0.19010727056019067</v>
      </c>
    </row>
    <row r="20" spans="2:11" s="5" customFormat="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25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s="5" customFormat="1" x14ac:dyDescent="0.25">
      <c r="B22" s="21" t="s">
        <v>16</v>
      </c>
      <c r="C22" s="14">
        <v>4.1087962962962996E-3</v>
      </c>
      <c r="D22" s="22"/>
      <c r="E22" s="15">
        <v>0.23698264352469978</v>
      </c>
      <c r="F22" s="14">
        <v>4.3981481481481503E-4</v>
      </c>
      <c r="G22" s="22"/>
      <c r="H22" s="15">
        <v>0.21111111111111125</v>
      </c>
      <c r="I22" s="14">
        <v>4.54861111111111E-3</v>
      </c>
      <c r="J22" s="22"/>
      <c r="K22" s="17">
        <v>0.23420738974970196</v>
      </c>
    </row>
    <row r="23" spans="2:11" s="5" customFormat="1" x14ac:dyDescent="0.25">
      <c r="B23" s="21" t="s">
        <v>17</v>
      </c>
      <c r="C23" s="14">
        <v>0</v>
      </c>
      <c r="D23" s="22"/>
      <c r="E23" s="15">
        <v>0</v>
      </c>
      <c r="F23" s="14">
        <v>0</v>
      </c>
      <c r="G23" s="22"/>
      <c r="H23" s="15">
        <v>0</v>
      </c>
      <c r="I23" s="14">
        <v>0</v>
      </c>
      <c r="J23" s="22"/>
      <c r="K23" s="17">
        <v>0</v>
      </c>
    </row>
    <row r="24" spans="2:11" s="5" customFormat="1" x14ac:dyDescent="0.25">
      <c r="B24" s="21" t="s">
        <v>18</v>
      </c>
      <c r="C24" s="14">
        <v>0</v>
      </c>
      <c r="D24" s="22"/>
      <c r="E24" s="15">
        <v>0</v>
      </c>
      <c r="F24" s="14">
        <v>0</v>
      </c>
      <c r="G24" s="22"/>
      <c r="H24" s="15">
        <v>0</v>
      </c>
      <c r="I24" s="14">
        <v>0</v>
      </c>
      <c r="J24" s="22"/>
      <c r="K24" s="17">
        <v>0</v>
      </c>
    </row>
    <row r="25" spans="2:11" s="5" customFormat="1" x14ac:dyDescent="0.25">
      <c r="B25" s="21" t="s">
        <v>19</v>
      </c>
      <c r="C25" s="14">
        <v>3.3449074074074102E-3</v>
      </c>
      <c r="D25" s="22"/>
      <c r="E25" s="15">
        <v>0.19292389853137532</v>
      </c>
      <c r="F25" s="14">
        <v>3.7037037037037003E-4</v>
      </c>
      <c r="G25" s="22"/>
      <c r="H25" s="15">
        <v>0.17777777777777765</v>
      </c>
      <c r="I25" s="14">
        <v>3.71527777777778E-3</v>
      </c>
      <c r="J25" s="22"/>
      <c r="K25" s="17">
        <v>0.19129916567342084</v>
      </c>
    </row>
    <row r="26" spans="2:11" s="5" customFormat="1" x14ac:dyDescent="0.25">
      <c r="B26" s="21" t="s">
        <v>20</v>
      </c>
      <c r="C26" s="14">
        <v>6.7129629629629596E-3</v>
      </c>
      <c r="D26" s="22"/>
      <c r="E26" s="15">
        <v>0.38718291054739629</v>
      </c>
      <c r="F26" s="14">
        <v>7.5231481481481503E-4</v>
      </c>
      <c r="G26" s="22"/>
      <c r="H26" s="15">
        <v>0.36111111111111127</v>
      </c>
      <c r="I26" s="14">
        <v>7.4652777777777799E-3</v>
      </c>
      <c r="J26" s="22"/>
      <c r="K26" s="17">
        <v>0.38438617401668662</v>
      </c>
    </row>
    <row r="27" spans="2:11" s="5" customFormat="1" ht="15.75" thickBot="1" x14ac:dyDescent="0.3">
      <c r="B27" s="28" t="s">
        <v>21</v>
      </c>
      <c r="C27" s="24">
        <v>0</v>
      </c>
      <c r="D27" s="29"/>
      <c r="E27" s="25">
        <v>0</v>
      </c>
      <c r="F27" s="24">
        <v>0</v>
      </c>
      <c r="G27" s="29"/>
      <c r="H27" s="25">
        <v>0</v>
      </c>
      <c r="I27" s="24">
        <v>0</v>
      </c>
      <c r="J27" s="29"/>
      <c r="K27" s="27">
        <v>0</v>
      </c>
    </row>
    <row r="28" spans="2:11" s="5" customFormat="1" ht="16.5" thickTop="1" thickBot="1" x14ac:dyDescent="0.3">
      <c r="B28" s="36" t="s">
        <v>3</v>
      </c>
      <c r="C28" s="37">
        <v>1.4166666666666669E-2</v>
      </c>
      <c r="D28" s="38"/>
      <c r="E28" s="38">
        <v>0.81708945260347132</v>
      </c>
      <c r="F28" s="37">
        <v>1.5625000000000001E-3</v>
      </c>
      <c r="G28" s="38"/>
      <c r="H28" s="38">
        <v>0.75000000000000022</v>
      </c>
      <c r="I28" s="37">
        <v>1.5729166666666669E-2</v>
      </c>
      <c r="J28" s="38"/>
      <c r="K28" s="39">
        <v>0.80989272943980939</v>
      </c>
    </row>
    <row r="29" spans="2:11" s="5" customFormat="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6.5" thickTop="1" thickBot="1" x14ac:dyDescent="0.3">
      <c r="B30" s="36" t="s">
        <v>6</v>
      </c>
      <c r="C30" s="37">
        <v>1.7337962962962965E-2</v>
      </c>
      <c r="D30" s="40"/>
      <c r="E30" s="41">
        <v>1</v>
      </c>
      <c r="F30" s="37">
        <v>2.0833333333333329E-3</v>
      </c>
      <c r="G30" s="40"/>
      <c r="H30" s="41">
        <v>0.99999999999999989</v>
      </c>
      <c r="I30" s="37">
        <v>1.9421296296296298E-2</v>
      </c>
      <c r="J30" s="40"/>
      <c r="K30" s="43">
        <v>1</v>
      </c>
    </row>
    <row r="31" spans="2:11" s="5" customFormat="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8"/>
      <c r="D32" s="8"/>
      <c r="E32" s="8"/>
      <c r="F32" s="8"/>
      <c r="H32" s="8"/>
    </row>
    <row r="33" spans="3:8" s="5" customFormat="1" x14ac:dyDescent="0.25">
      <c r="C33" s="8"/>
      <c r="D33" s="8"/>
      <c r="E33" s="8"/>
      <c r="F33" s="8"/>
      <c r="H33" s="8"/>
    </row>
    <row r="34" spans="3:8" s="5" customFormat="1" x14ac:dyDescent="0.25">
      <c r="C34" s="8"/>
      <c r="D34" s="8"/>
      <c r="E34" s="8"/>
      <c r="F34" s="8"/>
      <c r="H34" s="8"/>
    </row>
    <row r="35" spans="3:8" s="5" customFormat="1" x14ac:dyDescent="0.25"/>
    <row r="36" spans="3:8" s="5" customFormat="1" x14ac:dyDescent="0.25">
      <c r="C36" s="8"/>
      <c r="D36" s="8"/>
      <c r="E36" s="8"/>
      <c r="F36" s="8"/>
      <c r="H36" s="8"/>
    </row>
    <row r="37" spans="3:8" s="5" customFormat="1" x14ac:dyDescent="0.25">
      <c r="C37" s="8"/>
      <c r="D37" s="8"/>
      <c r="E37" s="8"/>
      <c r="F37" s="8"/>
      <c r="H37" s="8"/>
    </row>
    <row r="38" spans="3:8" s="5" customFormat="1" x14ac:dyDescent="0.25">
      <c r="C38" s="8"/>
      <c r="D38" s="8"/>
      <c r="E38" s="8"/>
      <c r="F38" s="8"/>
      <c r="H38" s="8"/>
    </row>
    <row r="39" spans="3:8" s="5" customFormat="1" x14ac:dyDescent="0.25">
      <c r="C39" s="8"/>
      <c r="D39" s="8"/>
      <c r="E39" s="8"/>
      <c r="F39" s="8"/>
      <c r="H39" s="8"/>
    </row>
    <row r="40" spans="3:8" s="5" customFormat="1" x14ac:dyDescent="0.25">
      <c r="C40" s="8"/>
      <c r="D40" s="8"/>
      <c r="E40" s="8"/>
      <c r="F40" s="8"/>
      <c r="H40" s="8"/>
    </row>
    <row r="41" spans="3:8" s="5" customFormat="1" x14ac:dyDescent="0.25">
      <c r="C41" s="8"/>
      <c r="D41" s="8"/>
      <c r="E41" s="8"/>
      <c r="F41" s="8"/>
      <c r="H41" s="8"/>
    </row>
    <row r="42" spans="3:8" s="5" customFormat="1" x14ac:dyDescent="0.25">
      <c r="C42" s="8"/>
      <c r="D42" s="8"/>
      <c r="E42" s="8"/>
      <c r="F42" s="8"/>
      <c r="H42" s="8"/>
    </row>
    <row r="43" spans="3:8" s="5" customFormat="1" x14ac:dyDescent="0.25">
      <c r="C43" s="8"/>
      <c r="D43" s="8"/>
      <c r="E43" s="8"/>
      <c r="F43" s="8"/>
      <c r="H43" s="8"/>
    </row>
    <row r="44" spans="3:8" s="5" customFormat="1" x14ac:dyDescent="0.25">
      <c r="C44" s="8"/>
      <c r="D44" s="8"/>
      <c r="E44" s="8"/>
      <c r="F44" s="8"/>
      <c r="H44" s="8"/>
    </row>
    <row r="45" spans="3:8" s="5" customFormat="1" x14ac:dyDescent="0.25">
      <c r="C45" s="8"/>
      <c r="D45" s="8"/>
      <c r="E45" s="8"/>
      <c r="F45" s="8"/>
      <c r="H45" s="8"/>
    </row>
    <row r="46" spans="3:8" s="5" customFormat="1" x14ac:dyDescent="0.25">
      <c r="C46" s="8"/>
      <c r="D46" s="8"/>
      <c r="E46" s="8"/>
      <c r="F46" s="8"/>
      <c r="H46" s="8"/>
    </row>
    <row r="47" spans="3:8" s="5" customFormat="1" x14ac:dyDescent="0.25">
      <c r="C47" s="8"/>
      <c r="D47" s="8"/>
      <c r="E47" s="8"/>
      <c r="F47" s="8"/>
      <c r="H47" s="8"/>
    </row>
    <row r="48" spans="3:8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&amp;R34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4" customWidth="1"/>
    <col min="7" max="7" width="11.28515625" style="1" customWidth="1"/>
    <col min="8" max="8" width="11.28515625" style="4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0" t="s">
        <v>74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1.4814814814814801E-3</v>
      </c>
      <c r="D7" s="15">
        <v>0.49999999999999906</v>
      </c>
      <c r="E7" s="15">
        <v>9.4534711964549406E-2</v>
      </c>
      <c r="F7" s="14">
        <v>7.2916666666666703E-4</v>
      </c>
      <c r="G7" s="15">
        <v>0.275109170305677</v>
      </c>
      <c r="H7" s="15">
        <v>8.4905660377358624E-2</v>
      </c>
      <c r="I7" s="14">
        <v>2.21064814814815E-3</v>
      </c>
      <c r="J7" s="15">
        <v>0.3938144329896911</v>
      </c>
      <c r="K7" s="17">
        <v>9.1125954198473372E-2</v>
      </c>
    </row>
    <row r="8" spans="2:11" x14ac:dyDescent="0.25">
      <c r="B8" s="13" t="s">
        <v>64</v>
      </c>
      <c r="C8" s="14">
        <v>1.1805555555555599E-3</v>
      </c>
      <c r="D8" s="15">
        <v>0.39843750000000105</v>
      </c>
      <c r="E8" s="15">
        <v>7.5332348596750656E-2</v>
      </c>
      <c r="F8" s="14">
        <v>9.0277777777777795E-4</v>
      </c>
      <c r="G8" s="15">
        <v>0.34061135371179047</v>
      </c>
      <c r="H8" s="15">
        <v>0.10512129380053922</v>
      </c>
      <c r="I8" s="14">
        <v>2.0833333333333298E-3</v>
      </c>
      <c r="J8" s="15">
        <v>0.3711340206185561</v>
      </c>
      <c r="K8" s="17">
        <v>8.5877862595419713E-2</v>
      </c>
    </row>
    <row r="9" spans="2:11" x14ac:dyDescent="0.25">
      <c r="B9" s="13" t="s">
        <v>65</v>
      </c>
      <c r="C9" s="14">
        <v>5.78703703703704E-5</v>
      </c>
      <c r="D9" s="15">
        <v>1.953124999999999E-2</v>
      </c>
      <c r="E9" s="15">
        <v>3.6927621861152166E-3</v>
      </c>
      <c r="F9" s="14">
        <v>2.0833333333333299E-4</v>
      </c>
      <c r="G9" s="15">
        <v>7.8602620087336122E-2</v>
      </c>
      <c r="H9" s="15">
        <v>2.4258760107816697E-2</v>
      </c>
      <c r="I9" s="14">
        <v>2.6620370370370399E-4</v>
      </c>
      <c r="J9" s="15">
        <v>4.7422680412371188E-2</v>
      </c>
      <c r="K9" s="17">
        <v>1.0973282442748105E-2</v>
      </c>
    </row>
    <row r="10" spans="2:11" x14ac:dyDescent="0.25">
      <c r="B10" s="13" t="s">
        <v>11</v>
      </c>
      <c r="C10" s="14">
        <v>8.1018518518518503E-5</v>
      </c>
      <c r="D10" s="15">
        <v>2.7343749999999969E-2</v>
      </c>
      <c r="E10" s="15">
        <v>5.1698670605612998E-3</v>
      </c>
      <c r="F10" s="14">
        <v>5.09259259259259E-4</v>
      </c>
      <c r="G10" s="15">
        <v>0.19213973799126627</v>
      </c>
      <c r="H10" s="15">
        <v>5.9299191374663107E-2</v>
      </c>
      <c r="I10" s="14">
        <v>5.90277777777778E-4</v>
      </c>
      <c r="J10" s="15">
        <v>0.10515463917525779</v>
      </c>
      <c r="K10" s="17">
        <v>2.4332061068702303E-2</v>
      </c>
    </row>
    <row r="11" spans="2:11" x14ac:dyDescent="0.25">
      <c r="B11" s="13" t="s">
        <v>12</v>
      </c>
      <c r="C11" s="14">
        <v>0</v>
      </c>
      <c r="D11" s="15">
        <v>0</v>
      </c>
      <c r="E11" s="15">
        <v>0</v>
      </c>
      <c r="F11" s="14">
        <v>0</v>
      </c>
      <c r="G11" s="15">
        <v>0</v>
      </c>
      <c r="H11" s="15">
        <v>0</v>
      </c>
      <c r="I11" s="14">
        <v>0</v>
      </c>
      <c r="J11" s="15">
        <v>0</v>
      </c>
      <c r="K11" s="17">
        <v>0</v>
      </c>
    </row>
    <row r="12" spans="2:11" x14ac:dyDescent="0.25">
      <c r="B12" s="13" t="s">
        <v>66</v>
      </c>
      <c r="C12" s="14">
        <v>0</v>
      </c>
      <c r="D12" s="15">
        <v>0</v>
      </c>
      <c r="E12" s="15">
        <v>0</v>
      </c>
      <c r="F12" s="14">
        <v>0</v>
      </c>
      <c r="G12" s="15">
        <v>0</v>
      </c>
      <c r="H12" s="15">
        <v>0</v>
      </c>
      <c r="I12" s="14">
        <v>0</v>
      </c>
      <c r="J12" s="15">
        <v>0</v>
      </c>
      <c r="K12" s="17">
        <v>0</v>
      </c>
    </row>
    <row r="13" spans="2:11" x14ac:dyDescent="0.25">
      <c r="B13" s="13" t="s">
        <v>67</v>
      </c>
      <c r="C13" s="14">
        <v>1.6203703703703701E-4</v>
      </c>
      <c r="D13" s="15">
        <v>5.4687499999999938E-2</v>
      </c>
      <c r="E13" s="15">
        <v>1.03397341211226E-2</v>
      </c>
      <c r="F13" s="18">
        <v>3.00925925925926E-4</v>
      </c>
      <c r="G13" s="15">
        <v>0.11353711790393016</v>
      </c>
      <c r="H13" s="15">
        <v>3.504043126684641E-2</v>
      </c>
      <c r="I13" s="18">
        <v>4.6296296296296298E-4</v>
      </c>
      <c r="J13" s="15">
        <v>8.2474226804123724E-2</v>
      </c>
      <c r="K13" s="17">
        <v>1.9083969465648859E-2</v>
      </c>
    </row>
    <row r="14" spans="2:11" x14ac:dyDescent="0.25">
      <c r="B14" s="13" t="s">
        <v>68</v>
      </c>
      <c r="C14" s="14">
        <v>0</v>
      </c>
      <c r="D14" s="15">
        <v>0</v>
      </c>
      <c r="E14" s="15">
        <v>0</v>
      </c>
      <c r="F14" s="18">
        <v>0</v>
      </c>
      <c r="G14" s="15">
        <v>0</v>
      </c>
      <c r="H14" s="15">
        <v>0</v>
      </c>
      <c r="I14" s="18">
        <v>0</v>
      </c>
      <c r="J14" s="15">
        <v>0</v>
      </c>
      <c r="K14" s="17">
        <v>0</v>
      </c>
    </row>
    <row r="15" spans="2:11" x14ac:dyDescent="0.25">
      <c r="B15" s="13" t="s">
        <v>69</v>
      </c>
      <c r="C15" s="14">
        <v>0</v>
      </c>
      <c r="D15" s="15">
        <v>0</v>
      </c>
      <c r="E15" s="15">
        <v>0</v>
      </c>
      <c r="F15" s="14">
        <v>0</v>
      </c>
      <c r="G15" s="15">
        <v>0</v>
      </c>
      <c r="H15" s="15">
        <v>0</v>
      </c>
      <c r="I15" s="14">
        <v>0</v>
      </c>
      <c r="J15" s="15">
        <v>0</v>
      </c>
      <c r="K15" s="17">
        <v>0</v>
      </c>
    </row>
    <row r="16" spans="2:11" x14ac:dyDescent="0.25">
      <c r="B16" s="13" t="s">
        <v>70</v>
      </c>
      <c r="C16" s="14">
        <v>0</v>
      </c>
      <c r="D16" s="15">
        <v>0</v>
      </c>
      <c r="E16" s="15">
        <v>0</v>
      </c>
      <c r="F16" s="14">
        <v>0</v>
      </c>
      <c r="G16" s="15">
        <v>0</v>
      </c>
      <c r="H16" s="15">
        <v>0</v>
      </c>
      <c r="I16" s="14">
        <v>0</v>
      </c>
      <c r="J16" s="15">
        <v>0</v>
      </c>
      <c r="K16" s="17">
        <v>0</v>
      </c>
    </row>
    <row r="17" spans="2:11" x14ac:dyDescent="0.25">
      <c r="B17" s="13" t="s">
        <v>13</v>
      </c>
      <c r="C17" s="14">
        <v>0</v>
      </c>
      <c r="D17" s="15">
        <v>0</v>
      </c>
      <c r="E17" s="15">
        <v>0</v>
      </c>
      <c r="F17" s="14">
        <v>0</v>
      </c>
      <c r="G17" s="15">
        <v>0</v>
      </c>
      <c r="H17" s="15">
        <v>0</v>
      </c>
      <c r="I17" s="14">
        <v>0</v>
      </c>
      <c r="J17" s="15">
        <v>0</v>
      </c>
      <c r="K17" s="17">
        <v>0</v>
      </c>
    </row>
    <row r="18" spans="2:11" ht="15.75" thickBot="1" x14ac:dyDescent="0.3">
      <c r="B18" s="23" t="s">
        <v>14</v>
      </c>
      <c r="C18" s="24">
        <v>0</v>
      </c>
      <c r="D18" s="25">
        <v>0</v>
      </c>
      <c r="E18" s="25">
        <v>0</v>
      </c>
      <c r="F18" s="24">
        <v>0</v>
      </c>
      <c r="G18" s="25">
        <v>0</v>
      </c>
      <c r="H18" s="25">
        <v>0</v>
      </c>
      <c r="I18" s="24">
        <v>0</v>
      </c>
      <c r="J18" s="25">
        <v>0</v>
      </c>
      <c r="K18" s="27">
        <v>0</v>
      </c>
    </row>
    <row r="19" spans="2:11" ht="16.5" thickTop="1" thickBot="1" x14ac:dyDescent="0.3">
      <c r="B19" s="36" t="s">
        <v>3</v>
      </c>
      <c r="C19" s="37">
        <v>2.9629629629629659E-3</v>
      </c>
      <c r="D19" s="38">
        <v>1</v>
      </c>
      <c r="E19" s="38">
        <v>0.1890694239290992</v>
      </c>
      <c r="F19" s="37">
        <v>2.650462962962963E-3</v>
      </c>
      <c r="G19" s="38">
        <v>1</v>
      </c>
      <c r="H19" s="38">
        <v>0.30862533692722405</v>
      </c>
      <c r="I19" s="37">
        <v>5.6134259259259254E-3</v>
      </c>
      <c r="J19" s="38">
        <v>0.99999999999999989</v>
      </c>
      <c r="K19" s="39">
        <v>0.23139312977099238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2.4189814814814799E-3</v>
      </c>
      <c r="D22" s="22"/>
      <c r="E22" s="15">
        <v>0.15435745937961587</v>
      </c>
      <c r="F22" s="14">
        <v>1.3194444444444399E-3</v>
      </c>
      <c r="G22" s="22"/>
      <c r="H22" s="15">
        <v>0.15363881401617216</v>
      </c>
      <c r="I22" s="14">
        <v>3.7384259259259302E-3</v>
      </c>
      <c r="J22" s="22"/>
      <c r="K22" s="17">
        <v>0.15410305343511471</v>
      </c>
    </row>
    <row r="23" spans="2:11" x14ac:dyDescent="0.25">
      <c r="B23" s="21" t="s">
        <v>17</v>
      </c>
      <c r="C23" s="14">
        <v>0</v>
      </c>
      <c r="D23" s="22"/>
      <c r="E23" s="15">
        <v>0</v>
      </c>
      <c r="F23" s="14">
        <v>0</v>
      </c>
      <c r="G23" s="22"/>
      <c r="H23" s="15">
        <v>0</v>
      </c>
      <c r="I23" s="14">
        <v>0</v>
      </c>
      <c r="J23" s="22"/>
      <c r="K23" s="17">
        <v>0</v>
      </c>
    </row>
    <row r="24" spans="2:11" x14ac:dyDescent="0.25">
      <c r="B24" s="21" t="s">
        <v>18</v>
      </c>
      <c r="C24" s="14">
        <v>0</v>
      </c>
      <c r="D24" s="22"/>
      <c r="E24" s="15">
        <v>0</v>
      </c>
      <c r="F24" s="14">
        <v>0</v>
      </c>
      <c r="G24" s="22"/>
      <c r="H24" s="15">
        <v>0</v>
      </c>
      <c r="I24" s="14">
        <v>0</v>
      </c>
      <c r="J24" s="22"/>
      <c r="K24" s="17">
        <v>0</v>
      </c>
    </row>
    <row r="25" spans="2:11" x14ac:dyDescent="0.25">
      <c r="B25" s="21" t="s">
        <v>19</v>
      </c>
      <c r="C25" s="14">
        <v>4.1203703703703697E-3</v>
      </c>
      <c r="D25" s="22"/>
      <c r="E25" s="15">
        <v>0.26292466765140327</v>
      </c>
      <c r="F25" s="14">
        <v>2.9629629629629602E-3</v>
      </c>
      <c r="G25" s="22"/>
      <c r="H25" s="15">
        <v>0.34501347708894886</v>
      </c>
      <c r="I25" s="14">
        <v>7.0833333333333304E-3</v>
      </c>
      <c r="J25" s="22"/>
      <c r="K25" s="17">
        <v>0.29198473282442744</v>
      </c>
    </row>
    <row r="26" spans="2:11" x14ac:dyDescent="0.25">
      <c r="B26" s="21" t="s">
        <v>20</v>
      </c>
      <c r="C26" s="14">
        <v>6.1689814814814802E-3</v>
      </c>
      <c r="D26" s="22"/>
      <c r="E26" s="15">
        <v>0.39364844903988178</v>
      </c>
      <c r="F26" s="14">
        <v>1.65509259259259E-3</v>
      </c>
      <c r="G26" s="22"/>
      <c r="H26" s="15">
        <v>0.1927223719676549</v>
      </c>
      <c r="I26" s="14">
        <v>7.8240740740740701E-3</v>
      </c>
      <c r="J26" s="22"/>
      <c r="K26" s="17">
        <v>0.32251908396946555</v>
      </c>
    </row>
    <row r="27" spans="2:11" ht="15.75" thickBot="1" x14ac:dyDescent="0.3">
      <c r="B27" s="28" t="s">
        <v>21</v>
      </c>
      <c r="C27" s="24">
        <v>0</v>
      </c>
      <c r="D27" s="29"/>
      <c r="E27" s="25">
        <v>0</v>
      </c>
      <c r="F27" s="24">
        <v>0</v>
      </c>
      <c r="G27" s="29"/>
      <c r="H27" s="25">
        <v>0</v>
      </c>
      <c r="I27" s="24">
        <v>0</v>
      </c>
      <c r="J27" s="29"/>
      <c r="K27" s="27">
        <v>0</v>
      </c>
    </row>
    <row r="28" spans="2:11" ht="16.5" thickTop="1" thickBot="1" x14ac:dyDescent="0.3">
      <c r="B28" s="36" t="s">
        <v>3</v>
      </c>
      <c r="C28" s="37">
        <v>1.270833333333333E-2</v>
      </c>
      <c r="D28" s="38"/>
      <c r="E28" s="38">
        <v>0.81093057607090091</v>
      </c>
      <c r="F28" s="37">
        <v>5.9374999999999897E-3</v>
      </c>
      <c r="G28" s="38"/>
      <c r="H28" s="38">
        <v>0.69137466307277595</v>
      </c>
      <c r="I28" s="37">
        <v>1.864583333333333E-2</v>
      </c>
      <c r="J28" s="38"/>
      <c r="K28" s="39">
        <v>0.76860687022900764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v>1.5671296296296294E-2</v>
      </c>
      <c r="D30" s="40"/>
      <c r="E30" s="41">
        <v>1</v>
      </c>
      <c r="F30" s="37">
        <v>8.5879629629629535E-3</v>
      </c>
      <c r="G30" s="40"/>
      <c r="H30" s="41">
        <v>1</v>
      </c>
      <c r="I30" s="37">
        <v>2.4259259259259255E-2</v>
      </c>
      <c r="J30" s="40"/>
      <c r="K30" s="43">
        <v>1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 xml:space="preserve">&amp;R35
</oddFoot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40" t="s">
        <v>73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0</v>
      </c>
      <c r="D7" s="15">
        <v>0</v>
      </c>
      <c r="E7" s="15">
        <v>0</v>
      </c>
      <c r="F7" s="14">
        <v>0</v>
      </c>
      <c r="G7" s="15">
        <v>0</v>
      </c>
      <c r="H7" s="15">
        <v>0</v>
      </c>
      <c r="I7" s="14">
        <v>0</v>
      </c>
      <c r="J7" s="15">
        <v>0</v>
      </c>
      <c r="K7" s="17">
        <v>0</v>
      </c>
    </row>
    <row r="8" spans="2:11" x14ac:dyDescent="0.25">
      <c r="B8" s="13" t="s">
        <v>64</v>
      </c>
      <c r="C8" s="14">
        <v>0</v>
      </c>
      <c r="D8" s="15">
        <v>0</v>
      </c>
      <c r="E8" s="15">
        <v>0</v>
      </c>
      <c r="F8" s="14">
        <v>0</v>
      </c>
      <c r="G8" s="15">
        <v>0</v>
      </c>
      <c r="H8" s="15">
        <v>0</v>
      </c>
      <c r="I8" s="14">
        <v>0</v>
      </c>
      <c r="J8" s="15">
        <v>0</v>
      </c>
      <c r="K8" s="17">
        <v>0</v>
      </c>
    </row>
    <row r="9" spans="2:11" x14ac:dyDescent="0.25">
      <c r="B9" s="13" t="s">
        <v>65</v>
      </c>
      <c r="C9" s="14">
        <v>6.9444444444444404E-5</v>
      </c>
      <c r="D9" s="15">
        <v>4.5801526717557231E-2</v>
      </c>
      <c r="E9" s="15">
        <v>1.0327022375215147E-2</v>
      </c>
      <c r="F9" s="14">
        <v>0</v>
      </c>
      <c r="G9" s="15">
        <v>0</v>
      </c>
      <c r="H9" s="15">
        <v>0</v>
      </c>
      <c r="I9" s="14">
        <v>6.9444444444444404E-5</v>
      </c>
      <c r="J9" s="15">
        <v>4.5801526717557231E-2</v>
      </c>
      <c r="K9" s="17">
        <v>1.0327022375215147E-2</v>
      </c>
    </row>
    <row r="10" spans="2:11" x14ac:dyDescent="0.25">
      <c r="B10" s="13" t="s">
        <v>11</v>
      </c>
      <c r="C10" s="14">
        <v>6.7129629629629603E-4</v>
      </c>
      <c r="D10" s="15">
        <v>0.44274809160305334</v>
      </c>
      <c r="E10" s="15">
        <v>9.9827882960413117E-2</v>
      </c>
      <c r="F10" s="14">
        <v>0</v>
      </c>
      <c r="G10" s="15">
        <v>0</v>
      </c>
      <c r="H10" s="15">
        <v>0</v>
      </c>
      <c r="I10" s="14">
        <v>6.7129629629629603E-4</v>
      </c>
      <c r="J10" s="15">
        <v>0.44274809160305334</v>
      </c>
      <c r="K10" s="17">
        <v>9.9827882960413117E-2</v>
      </c>
    </row>
    <row r="11" spans="2:11" x14ac:dyDescent="0.25">
      <c r="B11" s="13" t="s">
        <v>12</v>
      </c>
      <c r="C11" s="14">
        <v>0</v>
      </c>
      <c r="D11" s="15">
        <v>0</v>
      </c>
      <c r="E11" s="15">
        <v>0</v>
      </c>
      <c r="F11" s="14">
        <v>0</v>
      </c>
      <c r="G11" s="15">
        <v>0</v>
      </c>
      <c r="H11" s="15">
        <v>0</v>
      </c>
      <c r="I11" s="14">
        <v>0</v>
      </c>
      <c r="J11" s="15">
        <v>0</v>
      </c>
      <c r="K11" s="17">
        <v>0</v>
      </c>
    </row>
    <row r="12" spans="2:11" x14ac:dyDescent="0.25">
      <c r="B12" s="13" t="s">
        <v>66</v>
      </c>
      <c r="C12" s="14">
        <v>0</v>
      </c>
      <c r="D12" s="15">
        <v>0</v>
      </c>
      <c r="E12" s="15">
        <v>0</v>
      </c>
      <c r="F12" s="14">
        <v>0</v>
      </c>
      <c r="G12" s="15">
        <v>0</v>
      </c>
      <c r="H12" s="15">
        <v>0</v>
      </c>
      <c r="I12" s="14">
        <v>0</v>
      </c>
      <c r="J12" s="15">
        <v>0</v>
      </c>
      <c r="K12" s="17">
        <v>0</v>
      </c>
    </row>
    <row r="13" spans="2:11" x14ac:dyDescent="0.25">
      <c r="B13" s="13" t="s">
        <v>67</v>
      </c>
      <c r="C13" s="14">
        <v>0</v>
      </c>
      <c r="D13" s="15">
        <v>0</v>
      </c>
      <c r="E13" s="15">
        <v>0</v>
      </c>
      <c r="F13" s="18">
        <v>0</v>
      </c>
      <c r="G13" s="15">
        <v>0</v>
      </c>
      <c r="H13" s="15">
        <v>0</v>
      </c>
      <c r="I13" s="18">
        <v>0</v>
      </c>
      <c r="J13" s="15">
        <v>0</v>
      </c>
      <c r="K13" s="17">
        <v>0</v>
      </c>
    </row>
    <row r="14" spans="2:11" x14ac:dyDescent="0.25">
      <c r="B14" s="13" t="s">
        <v>68</v>
      </c>
      <c r="C14" s="14">
        <v>0</v>
      </c>
      <c r="D14" s="15">
        <v>0</v>
      </c>
      <c r="E14" s="15">
        <v>0</v>
      </c>
      <c r="F14" s="18">
        <v>0</v>
      </c>
      <c r="G14" s="15">
        <v>0</v>
      </c>
      <c r="H14" s="15">
        <v>0</v>
      </c>
      <c r="I14" s="18">
        <v>0</v>
      </c>
      <c r="J14" s="15">
        <v>0</v>
      </c>
      <c r="K14" s="17">
        <v>0</v>
      </c>
    </row>
    <row r="15" spans="2:11" x14ac:dyDescent="0.25">
      <c r="B15" s="13" t="s">
        <v>69</v>
      </c>
      <c r="C15" s="14">
        <v>0</v>
      </c>
      <c r="D15" s="15">
        <v>0</v>
      </c>
      <c r="E15" s="15">
        <v>0</v>
      </c>
      <c r="F15" s="14">
        <v>0</v>
      </c>
      <c r="G15" s="15">
        <v>0</v>
      </c>
      <c r="H15" s="15">
        <v>0</v>
      </c>
      <c r="I15" s="14">
        <v>0</v>
      </c>
      <c r="J15" s="15">
        <v>0</v>
      </c>
      <c r="K15" s="17">
        <v>0</v>
      </c>
    </row>
    <row r="16" spans="2:11" x14ac:dyDescent="0.25">
      <c r="B16" s="13" t="s">
        <v>70</v>
      </c>
      <c r="C16" s="14">
        <v>0</v>
      </c>
      <c r="D16" s="15">
        <v>0</v>
      </c>
      <c r="E16" s="15">
        <v>0</v>
      </c>
      <c r="F16" s="14">
        <v>0</v>
      </c>
      <c r="G16" s="15">
        <v>0</v>
      </c>
      <c r="H16" s="15">
        <v>0</v>
      </c>
      <c r="I16" s="14">
        <v>0</v>
      </c>
      <c r="J16" s="15">
        <v>0</v>
      </c>
      <c r="K16" s="17">
        <v>0</v>
      </c>
    </row>
    <row r="17" spans="2:11" x14ac:dyDescent="0.25">
      <c r="B17" s="13" t="s">
        <v>13</v>
      </c>
      <c r="C17" s="14">
        <v>0</v>
      </c>
      <c r="D17" s="15">
        <v>0</v>
      </c>
      <c r="E17" s="15">
        <v>0</v>
      </c>
      <c r="F17" s="14">
        <v>0</v>
      </c>
      <c r="G17" s="15">
        <v>0</v>
      </c>
      <c r="H17" s="15">
        <v>0</v>
      </c>
      <c r="I17" s="14">
        <v>0</v>
      </c>
      <c r="J17" s="15">
        <v>0</v>
      </c>
      <c r="K17" s="17">
        <v>0</v>
      </c>
    </row>
    <row r="18" spans="2:11" ht="15.75" thickBot="1" x14ac:dyDescent="0.3">
      <c r="B18" s="23" t="s">
        <v>14</v>
      </c>
      <c r="C18" s="24">
        <v>7.7546296296296304E-4</v>
      </c>
      <c r="D18" s="25">
        <v>0.5114503816793895</v>
      </c>
      <c r="E18" s="25">
        <v>0.11531841652323589</v>
      </c>
      <c r="F18" s="24">
        <v>0</v>
      </c>
      <c r="G18" s="25">
        <v>0</v>
      </c>
      <c r="H18" s="25">
        <v>0</v>
      </c>
      <c r="I18" s="24">
        <v>7.7546296296296304E-4</v>
      </c>
      <c r="J18" s="25">
        <v>0.5114503816793895</v>
      </c>
      <c r="K18" s="27">
        <v>0.11531841652323589</v>
      </c>
    </row>
    <row r="19" spans="2:11" ht="16.5" thickTop="1" thickBot="1" x14ac:dyDescent="0.3">
      <c r="B19" s="36" t="s">
        <v>3</v>
      </c>
      <c r="C19" s="37">
        <v>1.5162037037037034E-3</v>
      </c>
      <c r="D19" s="38">
        <v>1</v>
      </c>
      <c r="E19" s="38">
        <v>0.22547332185886415</v>
      </c>
      <c r="F19" s="37">
        <v>0</v>
      </c>
      <c r="G19" s="38">
        <v>0</v>
      </c>
      <c r="H19" s="38">
        <v>0</v>
      </c>
      <c r="I19" s="37">
        <v>1.5162037037037034E-3</v>
      </c>
      <c r="J19" s="38">
        <v>1</v>
      </c>
      <c r="K19" s="39">
        <v>0.22547332185886415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5.09259259259259E-4</v>
      </c>
      <c r="D22" s="22"/>
      <c r="E22" s="15">
        <v>7.573149741824442E-2</v>
      </c>
      <c r="F22" s="14">
        <v>0</v>
      </c>
      <c r="G22" s="22"/>
      <c r="H22" s="15">
        <v>0</v>
      </c>
      <c r="I22" s="14">
        <v>5.09259259259259E-4</v>
      </c>
      <c r="J22" s="22"/>
      <c r="K22" s="17">
        <v>7.573149741824442E-2</v>
      </c>
    </row>
    <row r="23" spans="2:11" x14ac:dyDescent="0.25">
      <c r="B23" s="21" t="s">
        <v>17</v>
      </c>
      <c r="C23" s="14">
        <v>0</v>
      </c>
      <c r="D23" s="22"/>
      <c r="E23" s="15">
        <v>0</v>
      </c>
      <c r="F23" s="14">
        <v>0</v>
      </c>
      <c r="G23" s="22"/>
      <c r="H23" s="15">
        <v>0</v>
      </c>
      <c r="I23" s="14">
        <v>0</v>
      </c>
      <c r="J23" s="22"/>
      <c r="K23" s="17">
        <v>0</v>
      </c>
    </row>
    <row r="24" spans="2:11" x14ac:dyDescent="0.25">
      <c r="B24" s="21" t="s">
        <v>18</v>
      </c>
      <c r="C24" s="14">
        <v>0</v>
      </c>
      <c r="D24" s="22"/>
      <c r="E24" s="15">
        <v>0</v>
      </c>
      <c r="F24" s="14">
        <v>0</v>
      </c>
      <c r="G24" s="22"/>
      <c r="H24" s="15">
        <v>0</v>
      </c>
      <c r="I24" s="14">
        <v>0</v>
      </c>
      <c r="J24" s="22"/>
      <c r="K24" s="17">
        <v>0</v>
      </c>
    </row>
    <row r="25" spans="2:11" x14ac:dyDescent="0.25">
      <c r="B25" s="21" t="s">
        <v>19</v>
      </c>
      <c r="C25" s="14">
        <v>8.7962962962963005E-4</v>
      </c>
      <c r="D25" s="22"/>
      <c r="E25" s="15">
        <v>0.13080895008605867</v>
      </c>
      <c r="F25" s="14">
        <v>0</v>
      </c>
      <c r="G25" s="22"/>
      <c r="H25" s="15">
        <v>0</v>
      </c>
      <c r="I25" s="14">
        <v>8.7962962962963005E-4</v>
      </c>
      <c r="J25" s="22"/>
      <c r="K25" s="17">
        <v>0.13080895008605867</v>
      </c>
    </row>
    <row r="26" spans="2:11" x14ac:dyDescent="0.25">
      <c r="B26" s="21" t="s">
        <v>20</v>
      </c>
      <c r="C26" s="14">
        <v>3.81944444444444E-3</v>
      </c>
      <c r="D26" s="22"/>
      <c r="E26" s="15">
        <v>0.56798623063683273</v>
      </c>
      <c r="F26" s="14">
        <v>0</v>
      </c>
      <c r="G26" s="22"/>
      <c r="H26" s="15">
        <v>0</v>
      </c>
      <c r="I26" s="14">
        <v>3.81944444444444E-3</v>
      </c>
      <c r="J26" s="22"/>
      <c r="K26" s="17">
        <v>0.56798623063683273</v>
      </c>
    </row>
    <row r="27" spans="2:11" ht="15.75" thickBot="1" x14ac:dyDescent="0.3">
      <c r="B27" s="28" t="s">
        <v>21</v>
      </c>
      <c r="C27" s="24">
        <v>0</v>
      </c>
      <c r="D27" s="29"/>
      <c r="E27" s="25">
        <v>0</v>
      </c>
      <c r="F27" s="24">
        <v>0</v>
      </c>
      <c r="G27" s="29"/>
      <c r="H27" s="25">
        <v>0</v>
      </c>
      <c r="I27" s="24">
        <v>0</v>
      </c>
      <c r="J27" s="29"/>
      <c r="K27" s="27">
        <v>0</v>
      </c>
    </row>
    <row r="28" spans="2:11" ht="16.5" thickTop="1" thickBot="1" x14ac:dyDescent="0.3">
      <c r="B28" s="36" t="s">
        <v>3</v>
      </c>
      <c r="C28" s="37">
        <v>5.2083333333333287E-3</v>
      </c>
      <c r="D28" s="38"/>
      <c r="E28" s="38">
        <v>0.77452667814113585</v>
      </c>
      <c r="F28" s="37">
        <v>0</v>
      </c>
      <c r="G28" s="38"/>
      <c r="H28" s="38">
        <v>0</v>
      </c>
      <c r="I28" s="37">
        <v>5.2083333333333287E-3</v>
      </c>
      <c r="J28" s="38"/>
      <c r="K28" s="39">
        <v>0.77452667814113585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v>6.7245370370370323E-3</v>
      </c>
      <c r="D30" s="40"/>
      <c r="E30" s="41">
        <v>1</v>
      </c>
      <c r="F30" s="37">
        <v>0</v>
      </c>
      <c r="G30" s="40"/>
      <c r="H30" s="41">
        <v>0</v>
      </c>
      <c r="I30" s="37">
        <v>6.7245370370370323E-3</v>
      </c>
      <c r="J30" s="40"/>
      <c r="K30" s="43">
        <v>1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&amp;R36
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GridLines="0" showZeros="0" zoomScale="90" zoomScaleNormal="9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3" width="10.7109375" style="1" bestFit="1" customWidth="1"/>
    <col min="4" max="4" width="11.5703125" style="1" bestFit="1" customWidth="1"/>
    <col min="5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54" t="s">
        <v>157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/>
    </row>
    <row r="4" spans="2:14" x14ac:dyDescent="0.25">
      <c r="B4" s="157" t="s">
        <v>171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9"/>
    </row>
    <row r="5" spans="2:14" x14ac:dyDescent="0.25">
      <c r="B5" s="58"/>
      <c r="C5" s="158" t="s">
        <v>7</v>
      </c>
      <c r="D5" s="158"/>
      <c r="E5" s="158"/>
      <c r="F5" s="158" t="s">
        <v>8</v>
      </c>
      <c r="G5" s="158"/>
      <c r="H5" s="158"/>
      <c r="I5" s="158" t="s">
        <v>9</v>
      </c>
      <c r="J5" s="158"/>
      <c r="K5" s="158"/>
      <c r="L5" s="158" t="s">
        <v>3</v>
      </c>
      <c r="M5" s="158"/>
      <c r="N5" s="159"/>
    </row>
    <row r="6" spans="2:14" x14ac:dyDescent="0.25">
      <c r="B6" s="45" t="s">
        <v>10</v>
      </c>
      <c r="C6" s="46" t="s">
        <v>4</v>
      </c>
      <c r="D6" s="46" t="s">
        <v>5</v>
      </c>
      <c r="E6" s="46" t="s">
        <v>5</v>
      </c>
      <c r="F6" s="46" t="s">
        <v>4</v>
      </c>
      <c r="G6" s="46" t="s">
        <v>5</v>
      </c>
      <c r="H6" s="46" t="s">
        <v>5</v>
      </c>
      <c r="I6" s="46" t="s">
        <v>4</v>
      </c>
      <c r="J6" s="46" t="s">
        <v>5</v>
      </c>
      <c r="K6" s="46" t="s">
        <v>5</v>
      </c>
      <c r="L6" s="46" t="s">
        <v>4</v>
      </c>
      <c r="M6" s="46" t="s">
        <v>5</v>
      </c>
      <c r="N6" s="47" t="s">
        <v>5</v>
      </c>
    </row>
    <row r="7" spans="2:14" x14ac:dyDescent="0.25">
      <c r="B7" s="48" t="s">
        <v>49</v>
      </c>
      <c r="C7" s="49">
        <v>3.9398148148148099E-2</v>
      </c>
      <c r="D7" s="50">
        <f>IFERROR(C7/C$19,0)</f>
        <v>0.24229482525446616</v>
      </c>
      <c r="E7" s="50">
        <f>IFERROR(C7/C$30,0)</f>
        <v>0.19421464026929858</v>
      </c>
      <c r="F7" s="49">
        <v>0</v>
      </c>
      <c r="G7" s="50">
        <f>IFERROR(F7/F$19,0)</f>
        <v>0</v>
      </c>
      <c r="H7" s="50">
        <f>IFERROR(F7/F$30,0)</f>
        <v>0</v>
      </c>
      <c r="I7" s="49">
        <v>0</v>
      </c>
      <c r="J7" s="50">
        <f>IFERROR(I7/I$19,0)</f>
        <v>0</v>
      </c>
      <c r="K7" s="50">
        <f>IFERROR(I7/I$30,0)</f>
        <v>0</v>
      </c>
      <c r="L7" s="51">
        <f>SUM(C7,F7,I7)</f>
        <v>3.9398148148148099E-2</v>
      </c>
      <c r="M7" s="50">
        <f>IFERROR(L7/L$19,0)</f>
        <v>0.24229482525446616</v>
      </c>
      <c r="N7" s="52">
        <f>IFERROR(L7/L$30,0)</f>
        <v>0.19421464026929858</v>
      </c>
    </row>
    <row r="8" spans="2:14" x14ac:dyDescent="0.25">
      <c r="B8" s="48" t="s">
        <v>64</v>
      </c>
      <c r="C8" s="49">
        <v>2.7592592592592599E-2</v>
      </c>
      <c r="D8" s="50">
        <f t="shared" ref="D8:D18" si="0">IFERROR(C8/C$19,0)</f>
        <v>0.16969179301017867</v>
      </c>
      <c r="E8" s="50">
        <f t="shared" ref="E8:E18" si="1">IFERROR(C8/C$30,0)</f>
        <v>0.13601871398413881</v>
      </c>
      <c r="F8" s="49">
        <v>0</v>
      </c>
      <c r="G8" s="50">
        <f t="shared" ref="G8:G18" si="2">IFERROR(F8/F$19,0)</f>
        <v>0</v>
      </c>
      <c r="H8" s="50">
        <f t="shared" ref="H8:H18" si="3">IFERROR(F8/F$30,0)</f>
        <v>0</v>
      </c>
      <c r="I8" s="49">
        <v>0</v>
      </c>
      <c r="J8" s="50">
        <f t="shared" ref="J8:J18" si="4">IFERROR(I8/I$19,0)</f>
        <v>0</v>
      </c>
      <c r="K8" s="50">
        <f t="shared" ref="K8:K18" si="5">IFERROR(I8/I$30,0)</f>
        <v>0</v>
      </c>
      <c r="L8" s="51">
        <f t="shared" ref="L8:L18" si="6">SUM(C8,F8,I8)</f>
        <v>2.7592592592592599E-2</v>
      </c>
      <c r="M8" s="50">
        <f t="shared" ref="M8:M18" si="7">IFERROR(L8/L$19,0)</f>
        <v>0.16969179301017867</v>
      </c>
      <c r="N8" s="52">
        <f t="shared" ref="N8:N18" si="8">IFERROR(L8/L$30,0)</f>
        <v>0.13601871398413881</v>
      </c>
    </row>
    <row r="9" spans="2:14" x14ac:dyDescent="0.25">
      <c r="B9" s="48" t="s">
        <v>65</v>
      </c>
      <c r="C9" s="49">
        <v>1.8402777777777799E-2</v>
      </c>
      <c r="D9" s="50">
        <f t="shared" si="0"/>
        <v>0.11317531496903706</v>
      </c>
      <c r="E9" s="50">
        <f t="shared" si="1"/>
        <v>9.0717179209220178E-2</v>
      </c>
      <c r="F9" s="49">
        <v>0</v>
      </c>
      <c r="G9" s="50">
        <f t="shared" si="2"/>
        <v>0</v>
      </c>
      <c r="H9" s="50">
        <f t="shared" si="3"/>
        <v>0</v>
      </c>
      <c r="I9" s="49">
        <v>0</v>
      </c>
      <c r="J9" s="50">
        <f t="shared" si="4"/>
        <v>0</v>
      </c>
      <c r="K9" s="50">
        <f t="shared" si="5"/>
        <v>0</v>
      </c>
      <c r="L9" s="51">
        <f t="shared" si="6"/>
        <v>1.8402777777777799E-2</v>
      </c>
      <c r="M9" s="50">
        <f t="shared" si="7"/>
        <v>0.11317531496903706</v>
      </c>
      <c r="N9" s="52">
        <f t="shared" si="8"/>
        <v>9.0717179209220178E-2</v>
      </c>
    </row>
    <row r="10" spans="2:14" x14ac:dyDescent="0.25">
      <c r="B10" s="48" t="s">
        <v>11</v>
      </c>
      <c r="C10" s="49">
        <v>2.0312500000000001E-2</v>
      </c>
      <c r="D10" s="50">
        <f t="shared" si="0"/>
        <v>0.12491992312620114</v>
      </c>
      <c r="E10" s="50">
        <f t="shared" si="1"/>
        <v>0.10013122610829008</v>
      </c>
      <c r="F10" s="49">
        <v>0</v>
      </c>
      <c r="G10" s="50">
        <f t="shared" si="2"/>
        <v>0</v>
      </c>
      <c r="H10" s="50">
        <f t="shared" si="3"/>
        <v>0</v>
      </c>
      <c r="I10" s="49">
        <v>0</v>
      </c>
      <c r="J10" s="50">
        <f t="shared" si="4"/>
        <v>0</v>
      </c>
      <c r="K10" s="50">
        <f t="shared" si="5"/>
        <v>0</v>
      </c>
      <c r="L10" s="51">
        <f>SUM(C10,F10,I10)</f>
        <v>2.0312500000000001E-2</v>
      </c>
      <c r="M10" s="50">
        <f t="shared" si="7"/>
        <v>0.12491992312620114</v>
      </c>
      <c r="N10" s="52">
        <f t="shared" si="8"/>
        <v>0.10013122610829008</v>
      </c>
    </row>
    <row r="11" spans="2:14" x14ac:dyDescent="0.25">
      <c r="B11" s="48" t="s">
        <v>12</v>
      </c>
      <c r="C11" s="49">
        <v>2.1134259259259301E-2</v>
      </c>
      <c r="D11" s="50">
        <f t="shared" si="0"/>
        <v>0.12997366360595083</v>
      </c>
      <c r="E11" s="50">
        <f t="shared" si="1"/>
        <v>0.10418211901637495</v>
      </c>
      <c r="F11" s="49">
        <v>0</v>
      </c>
      <c r="G11" s="50">
        <f t="shared" si="2"/>
        <v>0</v>
      </c>
      <c r="H11" s="50">
        <f t="shared" si="3"/>
        <v>0</v>
      </c>
      <c r="I11" s="49">
        <v>0</v>
      </c>
      <c r="J11" s="50">
        <f t="shared" si="4"/>
        <v>0</v>
      </c>
      <c r="K11" s="50">
        <f t="shared" si="5"/>
        <v>0</v>
      </c>
      <c r="L11" s="51">
        <f t="shared" si="6"/>
        <v>2.1134259259259301E-2</v>
      </c>
      <c r="M11" s="50">
        <f t="shared" si="7"/>
        <v>0.12997366360595083</v>
      </c>
      <c r="N11" s="52">
        <f t="shared" si="8"/>
        <v>0.10418211901637495</v>
      </c>
    </row>
    <row r="12" spans="2:14" x14ac:dyDescent="0.25">
      <c r="B12" s="48" t="s">
        <v>66</v>
      </c>
      <c r="C12" s="49">
        <v>0</v>
      </c>
      <c r="D12" s="50">
        <f t="shared" si="0"/>
        <v>0</v>
      </c>
      <c r="E12" s="50">
        <f t="shared" si="1"/>
        <v>0</v>
      </c>
      <c r="F12" s="49">
        <v>0</v>
      </c>
      <c r="G12" s="50">
        <f t="shared" si="2"/>
        <v>0</v>
      </c>
      <c r="H12" s="50">
        <f t="shared" si="3"/>
        <v>0</v>
      </c>
      <c r="I12" s="49">
        <v>0</v>
      </c>
      <c r="J12" s="50">
        <f t="shared" si="4"/>
        <v>0</v>
      </c>
      <c r="K12" s="50">
        <f t="shared" si="5"/>
        <v>0</v>
      </c>
      <c r="L12" s="51">
        <f t="shared" si="6"/>
        <v>0</v>
      </c>
      <c r="M12" s="50">
        <f t="shared" si="7"/>
        <v>0</v>
      </c>
      <c r="N12" s="52">
        <f t="shared" si="8"/>
        <v>0</v>
      </c>
    </row>
    <row r="13" spans="2:14" x14ac:dyDescent="0.25">
      <c r="B13" s="48" t="s">
        <v>67</v>
      </c>
      <c r="C13" s="49">
        <v>4.6180555555555601E-3</v>
      </c>
      <c r="D13" s="50">
        <f t="shared" si="0"/>
        <v>2.8400597907324389E-2</v>
      </c>
      <c r="E13" s="50">
        <f t="shared" si="1"/>
        <v>2.276487704684204E-2</v>
      </c>
      <c r="F13" s="53">
        <v>0</v>
      </c>
      <c r="G13" s="50">
        <f t="shared" si="2"/>
        <v>0</v>
      </c>
      <c r="H13" s="50">
        <f t="shared" si="3"/>
        <v>0</v>
      </c>
      <c r="I13" s="53">
        <v>0</v>
      </c>
      <c r="J13" s="50">
        <f t="shared" si="4"/>
        <v>0</v>
      </c>
      <c r="K13" s="50">
        <f t="shared" si="5"/>
        <v>0</v>
      </c>
      <c r="L13" s="51">
        <f t="shared" si="6"/>
        <v>4.6180555555555601E-3</v>
      </c>
      <c r="M13" s="50">
        <f t="shared" si="7"/>
        <v>2.8400597907324389E-2</v>
      </c>
      <c r="N13" s="52">
        <f t="shared" si="8"/>
        <v>2.276487704684204E-2</v>
      </c>
    </row>
    <row r="14" spans="2:14" x14ac:dyDescent="0.25">
      <c r="B14" s="48" t="s">
        <v>68</v>
      </c>
      <c r="C14" s="49">
        <v>0</v>
      </c>
      <c r="D14" s="50">
        <f t="shared" si="0"/>
        <v>0</v>
      </c>
      <c r="E14" s="50">
        <f t="shared" si="1"/>
        <v>0</v>
      </c>
      <c r="F14" s="53">
        <v>0</v>
      </c>
      <c r="G14" s="50">
        <f t="shared" si="2"/>
        <v>0</v>
      </c>
      <c r="H14" s="50">
        <f t="shared" si="3"/>
        <v>0</v>
      </c>
      <c r="I14" s="53">
        <v>0</v>
      </c>
      <c r="J14" s="50">
        <f t="shared" si="4"/>
        <v>0</v>
      </c>
      <c r="K14" s="50">
        <f t="shared" si="5"/>
        <v>0</v>
      </c>
      <c r="L14" s="51">
        <f t="shared" si="6"/>
        <v>0</v>
      </c>
      <c r="M14" s="50">
        <f t="shared" si="7"/>
        <v>0</v>
      </c>
      <c r="N14" s="52">
        <f t="shared" si="8"/>
        <v>0</v>
      </c>
    </row>
    <row r="15" spans="2:14" x14ac:dyDescent="0.25">
      <c r="B15" s="48" t="s">
        <v>69</v>
      </c>
      <c r="C15" s="49">
        <v>3.2407407407407402E-3</v>
      </c>
      <c r="D15" s="50">
        <f t="shared" si="0"/>
        <v>1.9930244145490775E-2</v>
      </c>
      <c r="E15" s="50">
        <f t="shared" si="1"/>
        <v>1.5975352313573343E-2</v>
      </c>
      <c r="F15" s="49">
        <v>0</v>
      </c>
      <c r="G15" s="50">
        <f t="shared" si="2"/>
        <v>0</v>
      </c>
      <c r="H15" s="50">
        <f t="shared" si="3"/>
        <v>0</v>
      </c>
      <c r="I15" s="49">
        <v>0</v>
      </c>
      <c r="J15" s="50">
        <f t="shared" si="4"/>
        <v>0</v>
      </c>
      <c r="K15" s="50">
        <f t="shared" si="5"/>
        <v>0</v>
      </c>
      <c r="L15" s="51">
        <f t="shared" si="6"/>
        <v>3.2407407407407402E-3</v>
      </c>
      <c r="M15" s="50">
        <f t="shared" si="7"/>
        <v>1.9930244145490775E-2</v>
      </c>
      <c r="N15" s="52">
        <f t="shared" si="8"/>
        <v>1.5975352313573343E-2</v>
      </c>
    </row>
    <row r="16" spans="2:14" x14ac:dyDescent="0.25">
      <c r="B16" s="48" t="s">
        <v>70</v>
      </c>
      <c r="C16" s="49">
        <v>0</v>
      </c>
      <c r="D16" s="50">
        <f t="shared" si="0"/>
        <v>0</v>
      </c>
      <c r="E16" s="50">
        <f t="shared" si="1"/>
        <v>0</v>
      </c>
      <c r="F16" s="49">
        <v>0</v>
      </c>
      <c r="G16" s="50">
        <f t="shared" si="2"/>
        <v>0</v>
      </c>
      <c r="H16" s="50">
        <f t="shared" si="3"/>
        <v>0</v>
      </c>
      <c r="I16" s="49">
        <v>0</v>
      </c>
      <c r="J16" s="50">
        <f t="shared" si="4"/>
        <v>0</v>
      </c>
      <c r="K16" s="50">
        <f t="shared" si="5"/>
        <v>0</v>
      </c>
      <c r="L16" s="51">
        <f t="shared" si="6"/>
        <v>0</v>
      </c>
      <c r="M16" s="50">
        <f t="shared" si="7"/>
        <v>0</v>
      </c>
      <c r="N16" s="52">
        <f t="shared" si="8"/>
        <v>0</v>
      </c>
    </row>
    <row r="17" spans="2:14" x14ac:dyDescent="0.25">
      <c r="B17" s="48" t="s">
        <v>13</v>
      </c>
      <c r="C17" s="49">
        <v>0</v>
      </c>
      <c r="D17" s="50">
        <f t="shared" si="0"/>
        <v>0</v>
      </c>
      <c r="E17" s="50">
        <f t="shared" si="1"/>
        <v>0</v>
      </c>
      <c r="F17" s="49">
        <v>0</v>
      </c>
      <c r="G17" s="50">
        <f t="shared" si="2"/>
        <v>0</v>
      </c>
      <c r="H17" s="50">
        <f t="shared" si="3"/>
        <v>0</v>
      </c>
      <c r="I17" s="49">
        <v>0</v>
      </c>
      <c r="J17" s="50">
        <f t="shared" si="4"/>
        <v>0</v>
      </c>
      <c r="K17" s="50">
        <f t="shared" si="5"/>
        <v>0</v>
      </c>
      <c r="L17" s="51">
        <f t="shared" si="6"/>
        <v>0</v>
      </c>
      <c r="M17" s="50">
        <f t="shared" si="7"/>
        <v>0</v>
      </c>
      <c r="N17" s="52">
        <f t="shared" si="8"/>
        <v>0</v>
      </c>
    </row>
    <row r="18" spans="2:14" ht="15.75" thickBot="1" x14ac:dyDescent="0.3">
      <c r="B18" s="59" t="s">
        <v>14</v>
      </c>
      <c r="C18" s="60">
        <v>2.7905092592592599E-2</v>
      </c>
      <c r="D18" s="61">
        <f t="shared" si="0"/>
        <v>0.17161363798135101</v>
      </c>
      <c r="E18" s="61">
        <f t="shared" si="1"/>
        <v>0.1375591943858048</v>
      </c>
      <c r="F18" s="60">
        <v>0</v>
      </c>
      <c r="G18" s="61">
        <f t="shared" si="2"/>
        <v>0</v>
      </c>
      <c r="H18" s="61">
        <f t="shared" si="3"/>
        <v>0</v>
      </c>
      <c r="I18" s="60">
        <v>0</v>
      </c>
      <c r="J18" s="61">
        <f t="shared" si="4"/>
        <v>0</v>
      </c>
      <c r="K18" s="61">
        <f t="shared" si="5"/>
        <v>0</v>
      </c>
      <c r="L18" s="77">
        <f t="shared" si="6"/>
        <v>2.7905092592592599E-2</v>
      </c>
      <c r="M18" s="61">
        <f t="shared" si="7"/>
        <v>0.17161363798135101</v>
      </c>
      <c r="N18" s="74">
        <f t="shared" si="8"/>
        <v>0.1375591943858048</v>
      </c>
    </row>
    <row r="19" spans="2:14" s="2" customFormat="1" ht="16.5" thickTop="1" thickBot="1" x14ac:dyDescent="0.3">
      <c r="B19" s="67" t="s">
        <v>3</v>
      </c>
      <c r="C19" s="68">
        <f>SUM(C7:C18)</f>
        <v>0.16260416666666669</v>
      </c>
      <c r="D19" s="69">
        <f>IFERROR(SUM(D7:D18),0)</f>
        <v>1.0000000000000002</v>
      </c>
      <c r="E19" s="69">
        <f>IFERROR(SUM(E7:E18),0)</f>
        <v>0.80156330233354278</v>
      </c>
      <c r="F19" s="68">
        <f>SUM(F7:F18)</f>
        <v>0</v>
      </c>
      <c r="G19" s="69">
        <f>IFERROR(SUM(G7:G18),0)</f>
        <v>0</v>
      </c>
      <c r="H19" s="69">
        <f>IFERROR(SUM(H7:H18),0)</f>
        <v>0</v>
      </c>
      <c r="I19" s="68">
        <f>SUM(I7:I18)</f>
        <v>0</v>
      </c>
      <c r="J19" s="69">
        <f>IFERROR(SUM(J7:J18),0)</f>
        <v>0</v>
      </c>
      <c r="K19" s="69">
        <f>IFERROR(SUM(K7:K18),0)</f>
        <v>0</v>
      </c>
      <c r="L19" s="68">
        <f>SUM(L7:L18)</f>
        <v>0.16260416666666669</v>
      </c>
      <c r="M19" s="69">
        <f>IFERROR(SUM(M7:M18),0)</f>
        <v>1.0000000000000002</v>
      </c>
      <c r="N19" s="70">
        <f>IFERROR(SUM(N7:N18),0)</f>
        <v>0.80156330233354278</v>
      </c>
    </row>
    <row r="20" spans="2:14" ht="15.75" thickTop="1" x14ac:dyDescent="0.25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75"/>
    </row>
    <row r="21" spans="2:14" s="3" customFormat="1" x14ac:dyDescent="0.25">
      <c r="B21" s="45" t="s">
        <v>15</v>
      </c>
      <c r="C21" s="46" t="s">
        <v>4</v>
      </c>
      <c r="D21" s="54" t="s">
        <v>5</v>
      </c>
      <c r="E21" s="54" t="s">
        <v>5</v>
      </c>
      <c r="F21" s="46" t="s">
        <v>4</v>
      </c>
      <c r="G21" s="54" t="s">
        <v>5</v>
      </c>
      <c r="H21" s="54" t="s">
        <v>5</v>
      </c>
      <c r="I21" s="46" t="s">
        <v>4</v>
      </c>
      <c r="J21" s="54" t="s">
        <v>5</v>
      </c>
      <c r="K21" s="54" t="s">
        <v>5</v>
      </c>
      <c r="L21" s="54" t="s">
        <v>4</v>
      </c>
      <c r="M21" s="54" t="s">
        <v>5</v>
      </c>
      <c r="N21" s="55" t="s">
        <v>5</v>
      </c>
    </row>
    <row r="22" spans="2:14" x14ac:dyDescent="0.25">
      <c r="B22" s="56" t="s">
        <v>16</v>
      </c>
      <c r="C22" s="49">
        <v>1.4224537037037001E-2</v>
      </c>
      <c r="D22" s="57"/>
      <c r="E22" s="50">
        <f>IFERROR(C22/C$30,0)</f>
        <v>7.0120385690648546E-2</v>
      </c>
      <c r="F22" s="49">
        <v>0</v>
      </c>
      <c r="G22" s="57"/>
      <c r="H22" s="50">
        <f>IFERROR(F22/F$30,0)</f>
        <v>0</v>
      </c>
      <c r="I22" s="49">
        <v>0</v>
      </c>
      <c r="J22" s="57"/>
      <c r="K22" s="50">
        <f>IFERROR(I22/I$30,0)</f>
        <v>0</v>
      </c>
      <c r="L22" s="51">
        <f>SUM(C22,F22,I22)</f>
        <v>1.4224537037037001E-2</v>
      </c>
      <c r="M22" s="57"/>
      <c r="N22" s="52">
        <f>IFERROR(L22/L$30,0)</f>
        <v>7.0120385690648546E-2</v>
      </c>
    </row>
    <row r="23" spans="2:14" x14ac:dyDescent="0.25">
      <c r="B23" s="56" t="s">
        <v>17</v>
      </c>
      <c r="C23" s="49">
        <v>0</v>
      </c>
      <c r="D23" s="57"/>
      <c r="E23" s="50">
        <f t="shared" ref="E23:E27" si="9">IFERROR(C23/C$30,0)</f>
        <v>0</v>
      </c>
      <c r="F23" s="49">
        <v>0</v>
      </c>
      <c r="G23" s="57"/>
      <c r="H23" s="50">
        <f t="shared" ref="H23:H27" si="10">IFERROR(F23/F$30,0)</f>
        <v>0</v>
      </c>
      <c r="I23" s="49">
        <v>0</v>
      </c>
      <c r="J23" s="57"/>
      <c r="K23" s="50">
        <f t="shared" ref="K23:K27" si="11">IFERROR(I23/I$30,0)</f>
        <v>0</v>
      </c>
      <c r="L23" s="51">
        <f t="shared" ref="L23:L27" si="12">SUM(C23,F23,I23)</f>
        <v>0</v>
      </c>
      <c r="M23" s="57"/>
      <c r="N23" s="52">
        <f t="shared" ref="N23:N27" si="13">IFERROR(L23/L$30,0)</f>
        <v>0</v>
      </c>
    </row>
    <row r="24" spans="2:14" x14ac:dyDescent="0.25">
      <c r="B24" s="56" t="s">
        <v>18</v>
      </c>
      <c r="C24" s="49">
        <v>0</v>
      </c>
      <c r="D24" s="57"/>
      <c r="E24" s="50">
        <f t="shared" si="9"/>
        <v>0</v>
      </c>
      <c r="F24" s="49">
        <v>0</v>
      </c>
      <c r="G24" s="57"/>
      <c r="H24" s="50">
        <f t="shared" si="10"/>
        <v>0</v>
      </c>
      <c r="I24" s="49">
        <v>0</v>
      </c>
      <c r="J24" s="57"/>
      <c r="K24" s="50">
        <f t="shared" si="11"/>
        <v>0</v>
      </c>
      <c r="L24" s="51">
        <f t="shared" si="12"/>
        <v>0</v>
      </c>
      <c r="M24" s="57"/>
      <c r="N24" s="52">
        <f t="shared" si="13"/>
        <v>0</v>
      </c>
    </row>
    <row r="25" spans="2:14" x14ac:dyDescent="0.25">
      <c r="B25" s="56" t="s">
        <v>19</v>
      </c>
      <c r="C25" s="49">
        <v>1.38888888888889E-4</v>
      </c>
      <c r="D25" s="57"/>
      <c r="E25" s="50">
        <f t="shared" si="9"/>
        <v>6.8465795629600102E-4</v>
      </c>
      <c r="F25" s="49">
        <v>0</v>
      </c>
      <c r="G25" s="57"/>
      <c r="H25" s="50">
        <f t="shared" si="10"/>
        <v>0</v>
      </c>
      <c r="I25" s="49">
        <v>0</v>
      </c>
      <c r="J25" s="57"/>
      <c r="K25" s="50">
        <f t="shared" si="11"/>
        <v>0</v>
      </c>
      <c r="L25" s="51">
        <f t="shared" si="12"/>
        <v>1.38888888888889E-4</v>
      </c>
      <c r="M25" s="57"/>
      <c r="N25" s="52">
        <f t="shared" si="13"/>
        <v>6.8465795629600102E-4</v>
      </c>
    </row>
    <row r="26" spans="2:14" x14ac:dyDescent="0.25">
      <c r="B26" s="56" t="s">
        <v>20</v>
      </c>
      <c r="C26" s="49">
        <v>2.5891203703703701E-2</v>
      </c>
      <c r="D26" s="57"/>
      <c r="E26" s="50">
        <f t="shared" si="9"/>
        <v>0.12763165401951276</v>
      </c>
      <c r="F26" s="49">
        <v>0</v>
      </c>
      <c r="G26" s="57"/>
      <c r="H26" s="50">
        <f t="shared" si="10"/>
        <v>0</v>
      </c>
      <c r="I26" s="49">
        <v>0</v>
      </c>
      <c r="J26" s="57"/>
      <c r="K26" s="50">
        <f t="shared" si="11"/>
        <v>0</v>
      </c>
      <c r="L26" s="51">
        <f t="shared" si="12"/>
        <v>2.5891203703703701E-2</v>
      </c>
      <c r="M26" s="57"/>
      <c r="N26" s="52">
        <f t="shared" si="13"/>
        <v>0.12763165401951276</v>
      </c>
    </row>
    <row r="27" spans="2:14" ht="15.75" thickBot="1" x14ac:dyDescent="0.3">
      <c r="B27" s="62" t="s">
        <v>21</v>
      </c>
      <c r="C27" s="60">
        <v>0</v>
      </c>
      <c r="D27" s="63"/>
      <c r="E27" s="61">
        <f t="shared" si="9"/>
        <v>0</v>
      </c>
      <c r="F27" s="60">
        <v>0</v>
      </c>
      <c r="G27" s="63"/>
      <c r="H27" s="61">
        <f t="shared" si="10"/>
        <v>0</v>
      </c>
      <c r="I27" s="60">
        <v>0</v>
      </c>
      <c r="J27" s="63"/>
      <c r="K27" s="61">
        <f t="shared" si="11"/>
        <v>0</v>
      </c>
      <c r="L27" s="77">
        <f t="shared" si="12"/>
        <v>0</v>
      </c>
      <c r="M27" s="63"/>
      <c r="N27" s="74">
        <f t="shared" si="13"/>
        <v>0</v>
      </c>
    </row>
    <row r="28" spans="2:14" s="2" customFormat="1" ht="16.5" thickTop="1" thickBot="1" x14ac:dyDescent="0.3">
      <c r="B28" s="67" t="s">
        <v>3</v>
      </c>
      <c r="C28" s="68">
        <f>SUM(C22:C27)</f>
        <v>4.0254629629629592E-2</v>
      </c>
      <c r="D28" s="69"/>
      <c r="E28" s="69">
        <f>IFERROR(SUM(E22:E27),0)</f>
        <v>0.19843669766645733</v>
      </c>
      <c r="F28" s="68">
        <f>SUM(F22:F27)</f>
        <v>0</v>
      </c>
      <c r="G28" s="69"/>
      <c r="H28" s="69">
        <f>IFERROR(SUM(H22:H27),0)</f>
        <v>0</v>
      </c>
      <c r="I28" s="68">
        <f>SUM(I22:I27)</f>
        <v>0</v>
      </c>
      <c r="J28" s="69"/>
      <c r="K28" s="69">
        <f>IFERROR(SUM(K22:K27),0)</f>
        <v>0</v>
      </c>
      <c r="L28" s="68">
        <f>SUM(L22:L27)</f>
        <v>4.0254629629629592E-2</v>
      </c>
      <c r="M28" s="69"/>
      <c r="N28" s="70">
        <f>IFERROR(SUM(N22:N27),0)</f>
        <v>0.19843669766645733</v>
      </c>
    </row>
    <row r="29" spans="2:14" ht="16.5" thickTop="1" thickBot="1" x14ac:dyDescent="0.3">
      <c r="B29" s="66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76"/>
    </row>
    <row r="30" spans="2:14" s="2" customFormat="1" ht="16.5" thickTop="1" thickBot="1" x14ac:dyDescent="0.3">
      <c r="B30" s="67" t="s">
        <v>6</v>
      </c>
      <c r="C30" s="68">
        <f>SUM(C19,C28)</f>
        <v>0.20285879629629627</v>
      </c>
      <c r="D30" s="71"/>
      <c r="E30" s="72">
        <f>IFERROR(SUM(E19,E28),0)</f>
        <v>1</v>
      </c>
      <c r="F30" s="68">
        <f>SUM(F19,F28)</f>
        <v>0</v>
      </c>
      <c r="G30" s="71"/>
      <c r="H30" s="72">
        <f>IFERROR(SUM(H19,H28),0)</f>
        <v>0</v>
      </c>
      <c r="I30" s="68">
        <f>SUM(I19,I28)</f>
        <v>0</v>
      </c>
      <c r="J30" s="71"/>
      <c r="K30" s="72">
        <f>IFERROR(SUM(K19,K28),0)</f>
        <v>0</v>
      </c>
      <c r="L30" s="78">
        <f>SUM(L19,L28)</f>
        <v>0.20285879629629627</v>
      </c>
      <c r="M30" s="71"/>
      <c r="N30" s="73">
        <f>IFERROR(SUM(N19,N28),0)</f>
        <v>1</v>
      </c>
    </row>
    <row r="31" spans="2:14" s="3" customFormat="1" ht="93" customHeight="1" thickTop="1" thickBot="1" x14ac:dyDescent="0.3">
      <c r="B31" s="151" t="s">
        <v>229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 xml:space="preserve">&amp;R37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1"/>
  <sheetViews>
    <sheetView showGridLines="0" showZeros="0" zoomScale="80" zoomScaleNormal="8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158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170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8.3564814814814804E-3</v>
      </c>
      <c r="D7" s="50">
        <f>IFERROR(C7/C$19,0)</f>
        <v>0.13360473723168029</v>
      </c>
      <c r="E7" s="52">
        <f>IFERROR(C7/C$30,0)</f>
        <v>8.7749149246475464E-2</v>
      </c>
    </row>
    <row r="8" spans="2:5" x14ac:dyDescent="0.25">
      <c r="B8" s="48" t="s">
        <v>64</v>
      </c>
      <c r="C8" s="49">
        <v>4.5138888888888902E-3</v>
      </c>
      <c r="D8" s="50">
        <f t="shared" ref="D8:D18" si="0">IFERROR(C8/C$19,0)</f>
        <v>7.2168763878608488E-2</v>
      </c>
      <c r="E8" s="52">
        <f t="shared" ref="E8:E18" si="1">IFERROR(C8/C$30,0)</f>
        <v>4.7399124939231915E-2</v>
      </c>
    </row>
    <row r="9" spans="2:5" x14ac:dyDescent="0.25">
      <c r="B9" s="48" t="s">
        <v>65</v>
      </c>
      <c r="C9" s="49">
        <v>2.18171296296296E-2</v>
      </c>
      <c r="D9" s="50">
        <f t="shared" si="0"/>
        <v>0.34881569207994045</v>
      </c>
      <c r="E9" s="52">
        <f t="shared" si="1"/>
        <v>0.22909577053962055</v>
      </c>
    </row>
    <row r="10" spans="2:5" x14ac:dyDescent="0.25">
      <c r="B10" s="48" t="s">
        <v>11</v>
      </c>
      <c r="C10" s="49">
        <v>5.7754629629629597E-3</v>
      </c>
      <c r="D10" s="50">
        <f t="shared" si="0"/>
        <v>9.2339008142116943E-2</v>
      </c>
      <c r="E10" s="52">
        <f t="shared" si="1"/>
        <v>6.0646572678658223E-2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1.25462962962963E-2</v>
      </c>
      <c r="D13" s="50">
        <f t="shared" si="0"/>
        <v>0.20059215396002977</v>
      </c>
      <c r="E13" s="52">
        <f t="shared" si="1"/>
        <v>0.13174526008750614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9.53703703703704E-3</v>
      </c>
      <c r="D18" s="61">
        <f t="shared" si="0"/>
        <v>0.1524796447076241</v>
      </c>
      <c r="E18" s="74">
        <f t="shared" si="1"/>
        <v>0.10014584346135154</v>
      </c>
    </row>
    <row r="19" spans="2:8" s="2" customFormat="1" ht="16.5" thickTop="1" thickBot="1" x14ac:dyDescent="0.3">
      <c r="B19" s="67" t="s">
        <v>3</v>
      </c>
      <c r="C19" s="68">
        <f>SUM(C7:C18)</f>
        <v>6.2546296296296267E-2</v>
      </c>
      <c r="D19" s="69">
        <f>IFERROR(SUM(D7:D18),0)</f>
        <v>1</v>
      </c>
      <c r="E19" s="70">
        <f>IFERROR(SUM(E7:E18),0)</f>
        <v>0.65678172095284393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5.4398148148148101E-4</v>
      </c>
      <c r="D22" s="57"/>
      <c r="E22" s="52">
        <f>IFERROR(C22/C$30,0)</f>
        <v>5.7122022362664036E-3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1.15740740740741E-4</v>
      </c>
      <c r="D24" s="57"/>
      <c r="E24" s="52">
        <f t="shared" si="2"/>
        <v>1.2153621779290259E-3</v>
      </c>
    </row>
    <row r="25" spans="2:8" x14ac:dyDescent="0.25">
      <c r="B25" s="56" t="s">
        <v>19</v>
      </c>
      <c r="C25" s="49">
        <v>9.9537037037036999E-4</v>
      </c>
      <c r="D25" s="57"/>
      <c r="E25" s="52">
        <f t="shared" si="2"/>
        <v>1.0452114730189595E-2</v>
      </c>
    </row>
    <row r="26" spans="2:8" x14ac:dyDescent="0.25">
      <c r="B26" s="56" t="s">
        <v>20</v>
      </c>
      <c r="C26" s="49">
        <v>3.1030092592592599E-2</v>
      </c>
      <c r="D26" s="57"/>
      <c r="E26" s="52">
        <f t="shared" si="2"/>
        <v>0.32583859990277114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3.2685185185185192E-2</v>
      </c>
      <c r="D28" s="69"/>
      <c r="E28" s="70">
        <f>IFERROR(SUM(E22:E27),0)</f>
        <v>0.34321827904715618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9.5231481481481459E-2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">
      <c r="B31" s="151" t="s">
        <v>230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&amp;R39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1"/>
  <sheetViews>
    <sheetView showGridLines="0" showZeros="0" topLeftCell="B1" zoomScale="80" zoomScaleNormal="8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159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24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0</v>
      </c>
      <c r="D26" s="57"/>
      <c r="E26" s="52">
        <f t="shared" si="2"/>
        <v>0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1" t="s">
        <v>231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&amp;R41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1"/>
  <sheetViews>
    <sheetView showGridLines="0" showZeros="0" topLeftCell="B1" zoomScale="80" zoomScaleNormal="8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160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28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0</v>
      </c>
      <c r="D26" s="57"/>
      <c r="E26" s="52">
        <f t="shared" si="2"/>
        <v>0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1" t="s">
        <v>76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&amp;R42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1"/>
  <sheetViews>
    <sheetView showGridLines="0" showZeros="0" zoomScale="80" zoomScaleNormal="8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161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63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0</v>
      </c>
      <c r="D26" s="57"/>
      <c r="E26" s="52">
        <f t="shared" si="2"/>
        <v>0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1" t="s">
        <v>77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&amp;R43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1"/>
  <sheetViews>
    <sheetView showGridLines="0" showZeros="0" topLeftCell="B1" zoomScale="70" zoomScaleNormal="7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162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184"/>
      <c r="C5" s="158" t="s">
        <v>29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0</v>
      </c>
      <c r="D26" s="57"/>
      <c r="E26" s="52">
        <f t="shared" si="2"/>
        <v>0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1" t="s">
        <v>232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66"/>
  <sheetViews>
    <sheetView showGridLines="0" showZeros="0" topLeftCell="A4" zoomScaleNormal="10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0" t="s">
        <v>41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s="5" customFormat="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s="5" customFormat="1" x14ac:dyDescent="0.25">
      <c r="B5" s="44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49</v>
      </c>
      <c r="C7" s="14">
        <v>1.9386574074074101E-2</v>
      </c>
      <c r="D7" s="15">
        <f>IFERROR(C7/C$19,0)</f>
        <v>0.28676596473206656</v>
      </c>
      <c r="E7" s="15">
        <f>IFERROR(C7/C$30,0)</f>
        <v>9.7718919549617977E-2</v>
      </c>
      <c r="F7" s="14">
        <v>5.37037037037037E-3</v>
      </c>
      <c r="G7" s="15">
        <f>IFERROR(F7/F$19,0)</f>
        <v>0.35071806500377933</v>
      </c>
      <c r="H7" s="15">
        <f>IFERROR(F7/F$30,0)</f>
        <v>0.11008303677342815</v>
      </c>
      <c r="I7" s="14">
        <v>6.4699074074074103E-3</v>
      </c>
      <c r="J7" s="15">
        <f>IFERROR(I7/I$19,0)</f>
        <v>0.27659574468085119</v>
      </c>
      <c r="K7" s="15">
        <f>IFERROR(I7/I$30,0)</f>
        <v>0.108186568608477</v>
      </c>
      <c r="L7" s="16">
        <f>SUM(C7,F7,I7)</f>
        <v>3.1226851851851881E-2</v>
      </c>
      <c r="M7" s="15">
        <f>IFERROR(L7/L$19,0)</f>
        <v>0.2937397931409908</v>
      </c>
      <c r="N7" s="17">
        <f>IFERROR(L7/L$30,0)</f>
        <v>0.10172303283942245</v>
      </c>
    </row>
    <row r="8" spans="2:14" s="5" customFormat="1" x14ac:dyDescent="0.25">
      <c r="B8" s="13" t="s">
        <v>64</v>
      </c>
      <c r="C8" s="14">
        <v>1.8402777777777799E-2</v>
      </c>
      <c r="D8" s="15">
        <f t="shared" ref="D8:D18" si="0">IFERROR(C8/C$19,0)</f>
        <v>0.27221366204417058</v>
      </c>
      <c r="E8" s="15">
        <f t="shared" ref="E8:E18" si="1">IFERROR(C8/C$30,0)</f>
        <v>9.2760049005308987E-2</v>
      </c>
      <c r="F8" s="14">
        <v>4.65277777777778E-3</v>
      </c>
      <c r="G8" s="15">
        <f t="shared" ref="G8:G18" si="2">IFERROR(F8/F$19,0)</f>
        <v>0.3038548752834469</v>
      </c>
      <c r="H8" s="15">
        <f t="shared" ref="H8:H18" si="3">IFERROR(F8/F$30,0)</f>
        <v>9.5373665480427028E-2</v>
      </c>
      <c r="I8" s="14">
        <v>5.7175925925925901E-3</v>
      </c>
      <c r="J8" s="15">
        <f t="shared" ref="J8:J18" si="4">IFERROR(I8/I$19,0)</f>
        <v>0.24443344878772871</v>
      </c>
      <c r="K8" s="15">
        <f t="shared" ref="K8:K18" si="5">IFERROR(I8/I$30,0)</f>
        <v>9.5606735049351674E-2</v>
      </c>
      <c r="L8" s="16">
        <f>SUM(C8,F8,I8)</f>
        <v>2.8773148148148169E-2</v>
      </c>
      <c r="M8" s="15">
        <f t="shared" ref="M8:M18" si="6">IFERROR(L8/L$19,0)</f>
        <v>0.27065868263473053</v>
      </c>
      <c r="N8" s="17">
        <f t="shared" ref="N8:N18" si="7">IFERROR(L8/L$30,0)</f>
        <v>9.3729970214530833E-2</v>
      </c>
    </row>
    <row r="9" spans="2:14" s="5" customFormat="1" x14ac:dyDescent="0.25">
      <c r="B9" s="13" t="s">
        <v>65</v>
      </c>
      <c r="C9" s="14">
        <v>1.0300925925925899E-2</v>
      </c>
      <c r="D9" s="15">
        <f t="shared" si="0"/>
        <v>0.15237116932032133</v>
      </c>
      <c r="E9" s="15">
        <f t="shared" si="1"/>
        <v>5.192229158158785E-2</v>
      </c>
      <c r="F9" s="14">
        <v>1.0648148148148101E-3</v>
      </c>
      <c r="G9" s="15">
        <f t="shared" si="2"/>
        <v>6.9538926681783519E-2</v>
      </c>
      <c r="H9" s="15">
        <f t="shared" si="3"/>
        <v>2.1826809015421004E-2</v>
      </c>
      <c r="I9" s="14">
        <v>3.4143518518518498E-3</v>
      </c>
      <c r="J9" s="15">
        <f t="shared" si="4"/>
        <v>0.14596734289955457</v>
      </c>
      <c r="K9" s="15">
        <f t="shared" si="5"/>
        <v>5.7093090768337532E-2</v>
      </c>
      <c r="L9" s="16">
        <f t="shared" ref="L9:L18" si="8">SUM(C9,F9,I9)</f>
        <v>1.478009259259256E-2</v>
      </c>
      <c r="M9" s="15">
        <f t="shared" si="6"/>
        <v>0.13903102885138774</v>
      </c>
      <c r="N9" s="17">
        <f t="shared" si="7"/>
        <v>4.814689137729506E-2</v>
      </c>
    </row>
    <row r="10" spans="2:14" s="5" customFormat="1" x14ac:dyDescent="0.25">
      <c r="B10" s="13" t="s">
        <v>11</v>
      </c>
      <c r="C10" s="14">
        <v>1.37152777777778E-2</v>
      </c>
      <c r="D10" s="15">
        <f t="shared" si="0"/>
        <v>0.20287621982537252</v>
      </c>
      <c r="E10" s="15">
        <f t="shared" si="1"/>
        <v>6.9132489353013332E-2</v>
      </c>
      <c r="F10" s="14">
        <v>1.0185185185185199E-3</v>
      </c>
      <c r="G10" s="15">
        <f t="shared" si="2"/>
        <v>6.6515495086923754E-2</v>
      </c>
      <c r="H10" s="15">
        <f t="shared" si="3"/>
        <v>2.0877817319098473E-2</v>
      </c>
      <c r="I10" s="14">
        <v>4.5370370370370399E-3</v>
      </c>
      <c r="J10" s="15">
        <f t="shared" si="4"/>
        <v>0.19396338446313716</v>
      </c>
      <c r="K10" s="15">
        <f t="shared" si="5"/>
        <v>7.5866073156570651E-2</v>
      </c>
      <c r="L10" s="16">
        <f t="shared" si="8"/>
        <v>1.9270833333333359E-2</v>
      </c>
      <c r="M10" s="15">
        <f t="shared" si="6"/>
        <v>0.18127381600435505</v>
      </c>
      <c r="N10" s="17">
        <f t="shared" si="7"/>
        <v>6.2775704105870439E-2</v>
      </c>
    </row>
    <row r="11" spans="2:14" s="5" customFormat="1" x14ac:dyDescent="0.25">
      <c r="B11" s="13" t="s">
        <v>12</v>
      </c>
      <c r="C11" s="14">
        <v>7.5231481481481503E-4</v>
      </c>
      <c r="D11" s="15">
        <f t="shared" si="0"/>
        <v>1.1128231467214511E-2</v>
      </c>
      <c r="E11" s="15">
        <f t="shared" si="1"/>
        <v>3.792077475059798E-3</v>
      </c>
      <c r="F11" s="14">
        <v>1.9675925925925899E-4</v>
      </c>
      <c r="G11" s="15">
        <f t="shared" si="2"/>
        <v>1.284958427815569E-2</v>
      </c>
      <c r="H11" s="15">
        <f t="shared" si="3"/>
        <v>4.0332147093712842E-3</v>
      </c>
      <c r="I11" s="14">
        <v>1.8518518518518501E-4</v>
      </c>
      <c r="J11" s="15">
        <f t="shared" si="4"/>
        <v>7.9168728352300762E-3</v>
      </c>
      <c r="K11" s="15">
        <f t="shared" si="5"/>
        <v>3.096574414553899E-3</v>
      </c>
      <c r="L11" s="16">
        <f t="shared" si="8"/>
        <v>1.1342592592592589E-3</v>
      </c>
      <c r="M11" s="15">
        <f t="shared" si="6"/>
        <v>1.0669569951007067E-2</v>
      </c>
      <c r="N11" s="17">
        <f t="shared" si="7"/>
        <v>3.694906307732909E-3</v>
      </c>
    </row>
    <row r="12" spans="2:14" s="5" customFormat="1" x14ac:dyDescent="0.25">
      <c r="B12" s="13" t="s">
        <v>66</v>
      </c>
      <c r="C12" s="14">
        <v>3.4722222222222202E-5</v>
      </c>
      <c r="D12" s="15">
        <f t="shared" si="0"/>
        <v>5.1361068310220778E-4</v>
      </c>
      <c r="E12" s="15">
        <f t="shared" si="1"/>
        <v>1.7501896038737513E-4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8"/>
        <v>3.4722222222222202E-5</v>
      </c>
      <c r="M12" s="15">
        <f t="shared" si="6"/>
        <v>3.2661948829613459E-4</v>
      </c>
      <c r="N12" s="17">
        <f t="shared" si="7"/>
        <v>1.1310937676733392E-4</v>
      </c>
    </row>
    <row r="13" spans="2:14" s="5" customFormat="1" x14ac:dyDescent="0.25">
      <c r="B13" s="13" t="s">
        <v>67</v>
      </c>
      <c r="C13" s="14">
        <v>6.5972222222222203E-4</v>
      </c>
      <c r="D13" s="15">
        <f t="shared" si="0"/>
        <v>9.75860297894195E-3</v>
      </c>
      <c r="E13" s="15">
        <f t="shared" si="1"/>
        <v>3.3253602473601283E-3</v>
      </c>
      <c r="F13" s="18">
        <v>0</v>
      </c>
      <c r="G13" s="15">
        <f t="shared" si="2"/>
        <v>0</v>
      </c>
      <c r="H13" s="15">
        <f t="shared" si="3"/>
        <v>0</v>
      </c>
      <c r="I13" s="18">
        <v>5.4398148148148101E-4</v>
      </c>
      <c r="J13" s="15">
        <f t="shared" si="4"/>
        <v>2.3255813953488351E-2</v>
      </c>
      <c r="K13" s="15">
        <f t="shared" si="5"/>
        <v>9.0961873427520788E-3</v>
      </c>
      <c r="L13" s="16">
        <f t="shared" si="8"/>
        <v>1.2037037037037029E-3</v>
      </c>
      <c r="M13" s="15">
        <f t="shared" si="6"/>
        <v>1.1322808927599333E-2</v>
      </c>
      <c r="N13" s="17">
        <f t="shared" si="7"/>
        <v>3.9211250612675753E-3</v>
      </c>
    </row>
    <row r="14" spans="2:14" s="5" customFormat="1" x14ac:dyDescent="0.25">
      <c r="B14" s="13" t="s">
        <v>68</v>
      </c>
      <c r="C14" s="14">
        <v>1.9675925925925899E-4</v>
      </c>
      <c r="D14" s="15">
        <f t="shared" si="0"/>
        <v>2.9104605375791749E-3</v>
      </c>
      <c r="E14" s="15">
        <f t="shared" si="1"/>
        <v>9.9177410886179171E-4</v>
      </c>
      <c r="F14" s="18">
        <v>1.38888888888889E-4</v>
      </c>
      <c r="G14" s="15">
        <f t="shared" si="2"/>
        <v>9.0702947845805078E-3</v>
      </c>
      <c r="H14" s="15">
        <f t="shared" si="3"/>
        <v>2.8469750889679717E-3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8"/>
        <v>3.3564814814814796E-4</v>
      </c>
      <c r="M14" s="15">
        <f t="shared" si="6"/>
        <v>3.1573217201959678E-3</v>
      </c>
      <c r="N14" s="17">
        <f t="shared" si="7"/>
        <v>1.0933906420842279E-3</v>
      </c>
    </row>
    <row r="15" spans="2:14" s="5" customFormat="1" x14ac:dyDescent="0.25">
      <c r="B15" s="13" t="s">
        <v>69</v>
      </c>
      <c r="C15" s="14">
        <v>1.0416666666666699E-3</v>
      </c>
      <c r="D15" s="15">
        <f t="shared" si="0"/>
        <v>1.5408320493066289E-2</v>
      </c>
      <c r="E15" s="15">
        <f t="shared" si="1"/>
        <v>5.2505688116212734E-3</v>
      </c>
      <c r="F15" s="14">
        <v>0</v>
      </c>
      <c r="G15" s="15">
        <f t="shared" si="2"/>
        <v>0</v>
      </c>
      <c r="H15" s="15">
        <f t="shared" si="3"/>
        <v>0</v>
      </c>
      <c r="I15" s="14">
        <v>3.9351851851851901E-4</v>
      </c>
      <c r="J15" s="15">
        <f t="shared" si="4"/>
        <v>1.6823354774863949E-2</v>
      </c>
      <c r="K15" s="15">
        <f t="shared" si="5"/>
        <v>6.5802206309270497E-3</v>
      </c>
      <c r="L15" s="16">
        <f t="shared" si="8"/>
        <v>1.4351851851851889E-3</v>
      </c>
      <c r="M15" s="15">
        <f t="shared" si="6"/>
        <v>1.3500272182906939E-2</v>
      </c>
      <c r="N15" s="17">
        <f t="shared" si="7"/>
        <v>4.6751875730498167E-3</v>
      </c>
    </row>
    <row r="16" spans="2:14" s="5" customFormat="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8"/>
        <v>0</v>
      </c>
      <c r="M16" s="15">
        <f t="shared" si="6"/>
        <v>0</v>
      </c>
      <c r="N16" s="17">
        <f t="shared" si="7"/>
        <v>0</v>
      </c>
    </row>
    <row r="17" spans="2:14" s="5" customFormat="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8"/>
        <v>0</v>
      </c>
      <c r="M17" s="15">
        <f t="shared" si="6"/>
        <v>0</v>
      </c>
      <c r="N17" s="17">
        <f t="shared" si="7"/>
        <v>0</v>
      </c>
    </row>
    <row r="18" spans="2:14" s="5" customFormat="1" ht="15.75" thickBot="1" x14ac:dyDescent="0.3">
      <c r="B18" s="23" t="s">
        <v>14</v>
      </c>
      <c r="C18" s="24">
        <v>3.1134259259259301E-3</v>
      </c>
      <c r="D18" s="25">
        <f t="shared" si="0"/>
        <v>4.6053757918164719E-2</v>
      </c>
      <c r="E18" s="25">
        <f t="shared" si="1"/>
        <v>1.5693366781401333E-2</v>
      </c>
      <c r="F18" s="24">
        <v>2.8703703703703699E-3</v>
      </c>
      <c r="G18" s="25">
        <f t="shared" si="2"/>
        <v>0.18745275888133031</v>
      </c>
      <c r="H18" s="25">
        <f t="shared" si="3"/>
        <v>5.8837485172004697E-2</v>
      </c>
      <c r="I18" s="24">
        <v>2.1296296296296302E-3</v>
      </c>
      <c r="J18" s="25">
        <f t="shared" si="4"/>
        <v>9.1044037605145983E-2</v>
      </c>
      <c r="K18" s="25">
        <f t="shared" si="5"/>
        <v>3.5610605767369879E-2</v>
      </c>
      <c r="L18" s="26">
        <f t="shared" si="8"/>
        <v>8.1134259259259302E-3</v>
      </c>
      <c r="M18" s="25">
        <f t="shared" si="6"/>
        <v>7.6320087098530207E-2</v>
      </c>
      <c r="N18" s="27">
        <f t="shared" si="7"/>
        <v>2.6429891037967054E-2</v>
      </c>
    </row>
    <row r="19" spans="2:14" s="7" customFormat="1" ht="16.5" thickTop="1" thickBot="1" x14ac:dyDescent="0.3">
      <c r="B19" s="36" t="s">
        <v>3</v>
      </c>
      <c r="C19" s="37">
        <f>SUM(C7:C18)</f>
        <v>6.7604166666666729E-2</v>
      </c>
      <c r="D19" s="38">
        <f>IFERROR(SUM(D7:D18),0)</f>
        <v>0.99999999999999978</v>
      </c>
      <c r="E19" s="38">
        <f>IFERROR(SUM(E7:E18),0)</f>
        <v>0.34076191587421983</v>
      </c>
      <c r="F19" s="37">
        <f>SUM(F7:F18)</f>
        <v>1.5312499999999998E-2</v>
      </c>
      <c r="G19" s="38">
        <f>IFERROR(SUM(G7:G18),0)</f>
        <v>1</v>
      </c>
      <c r="H19" s="38">
        <f>IFERROR(SUM(H7:H18),0)</f>
        <v>0.31387900355871862</v>
      </c>
      <c r="I19" s="37">
        <f>SUM(I7:I18)</f>
        <v>2.3391203703703706E-2</v>
      </c>
      <c r="J19" s="38">
        <f>IFERROR(SUM(J7:J18),0)</f>
        <v>1</v>
      </c>
      <c r="K19" s="38">
        <f>IFERROR(SUM(K7:K18),0)</f>
        <v>0.39113605573833976</v>
      </c>
      <c r="L19" s="37">
        <f>SUM(L7:L18)</f>
        <v>0.10630787037037044</v>
      </c>
      <c r="M19" s="38">
        <f>IFERROR(SUM(M7:M18),0)</f>
        <v>0.99999999999999978</v>
      </c>
      <c r="N19" s="39">
        <f>IFERROR(SUM(N7:N18),0)</f>
        <v>0.34630320853598773</v>
      </c>
    </row>
    <row r="20" spans="2:14" s="5" customFormat="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s="5" customFormat="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19" t="s">
        <v>5</v>
      </c>
      <c r="L21" s="19" t="s">
        <v>79</v>
      </c>
      <c r="M21" s="19" t="s">
        <v>5</v>
      </c>
      <c r="N21" s="20" t="s">
        <v>5</v>
      </c>
    </row>
    <row r="22" spans="2:14" s="5" customFormat="1" x14ac:dyDescent="0.25">
      <c r="B22" s="21" t="s">
        <v>16</v>
      </c>
      <c r="C22" s="14">
        <v>2.8680555555555601E-2</v>
      </c>
      <c r="D22" s="22"/>
      <c r="E22" s="15">
        <f>IFERROR(C22/C$30,0)</f>
        <v>0.14456566127997217</v>
      </c>
      <c r="F22" s="14">
        <v>6.5856481481481504E-3</v>
      </c>
      <c r="G22" s="22"/>
      <c r="H22" s="15">
        <f>IFERROR(F22/F$30,0)</f>
        <v>0.13499406880189793</v>
      </c>
      <c r="I22" s="14">
        <v>7.8587962962962995E-3</v>
      </c>
      <c r="J22" s="22"/>
      <c r="K22" s="15">
        <f>IFERROR(I22/I$30,0)</f>
        <v>0.13141087671763127</v>
      </c>
      <c r="L22" s="16">
        <f>SUM(C22,F22,I22)</f>
        <v>4.3125000000000052E-2</v>
      </c>
      <c r="M22" s="22"/>
      <c r="N22" s="17">
        <f>IFERROR(L22/L$30,0)</f>
        <v>0.14048184594502897</v>
      </c>
    </row>
    <row r="23" spans="2:14" s="5" customFormat="1" x14ac:dyDescent="0.25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3.4722222222222202E-5</v>
      </c>
      <c r="J23" s="22"/>
      <c r="K23" s="15">
        <f t="shared" ref="K23:K27" si="11">IFERROR(I23/I$30,0)</f>
        <v>5.8060770272885625E-4</v>
      </c>
      <c r="L23" s="16">
        <f t="shared" ref="L23:L27" si="12">SUM(C23,F23,I23)</f>
        <v>3.4722222222222202E-5</v>
      </c>
      <c r="M23" s="22"/>
      <c r="N23" s="17">
        <f t="shared" ref="N23:N27" si="13">IFERROR(L23/L$30,0)</f>
        <v>1.1310937676733392E-4</v>
      </c>
    </row>
    <row r="24" spans="2:14" s="5" customFormat="1" x14ac:dyDescent="0.25">
      <c r="B24" s="21" t="s">
        <v>18</v>
      </c>
      <c r="C24" s="14">
        <v>5.78703703703704E-4</v>
      </c>
      <c r="D24" s="22"/>
      <c r="E24" s="15">
        <f t="shared" si="9"/>
        <v>2.9169826731229222E-3</v>
      </c>
      <c r="F24" s="14">
        <v>2.19907407407407E-4</v>
      </c>
      <c r="G24" s="22"/>
      <c r="H24" s="15">
        <f t="shared" si="10"/>
        <v>4.5077105575326102E-3</v>
      </c>
      <c r="I24" s="14">
        <v>3.2407407407407401E-4</v>
      </c>
      <c r="J24" s="22"/>
      <c r="K24" s="15">
        <f t="shared" si="11"/>
        <v>5.4190052254693274E-3</v>
      </c>
      <c r="L24" s="16">
        <f t="shared" si="12"/>
        <v>1.1226851851851851E-3</v>
      </c>
      <c r="M24" s="22"/>
      <c r="N24" s="17">
        <f t="shared" si="13"/>
        <v>3.6572031821437987E-3</v>
      </c>
    </row>
    <row r="25" spans="2:14" s="5" customFormat="1" x14ac:dyDescent="0.25">
      <c r="B25" s="21" t="s">
        <v>19</v>
      </c>
      <c r="C25" s="14">
        <v>4.4722222222222198E-2</v>
      </c>
      <c r="D25" s="22"/>
      <c r="E25" s="15">
        <f t="shared" si="9"/>
        <v>0.22542442097893917</v>
      </c>
      <c r="F25" s="14">
        <v>1.0902777777777799E-2</v>
      </c>
      <c r="G25" s="22"/>
      <c r="H25" s="15">
        <f t="shared" si="10"/>
        <v>0.22348754448398606</v>
      </c>
      <c r="I25" s="14">
        <v>1.07060185185185E-2</v>
      </c>
      <c r="J25" s="22"/>
      <c r="K25" s="15">
        <f t="shared" si="11"/>
        <v>0.17902070834139716</v>
      </c>
      <c r="L25" s="16">
        <f t="shared" si="12"/>
        <v>6.6331018518518498E-2</v>
      </c>
      <c r="M25" s="22"/>
      <c r="N25" s="17">
        <f t="shared" si="13"/>
        <v>0.21607661275119694</v>
      </c>
    </row>
    <row r="26" spans="2:14" s="5" customFormat="1" x14ac:dyDescent="0.25">
      <c r="B26" s="21" t="s">
        <v>20</v>
      </c>
      <c r="C26" s="14">
        <v>5.62384259259259E-2</v>
      </c>
      <c r="D26" s="22"/>
      <c r="E26" s="15">
        <f t="shared" si="9"/>
        <v>0.28347237617408527</v>
      </c>
      <c r="F26" s="14">
        <v>1.57638888888889E-2</v>
      </c>
      <c r="G26" s="22"/>
      <c r="H26" s="15">
        <f t="shared" si="10"/>
        <v>0.32313167259786479</v>
      </c>
      <c r="I26" s="14">
        <v>1.74884259259259E-2</v>
      </c>
      <c r="J26" s="22"/>
      <c r="K26" s="15">
        <f t="shared" si="11"/>
        <v>0.29243274627443366</v>
      </c>
      <c r="L26" s="16">
        <f t="shared" si="12"/>
        <v>8.9490740740740704E-2</v>
      </c>
      <c r="M26" s="22"/>
      <c r="N26" s="17">
        <f t="shared" si="13"/>
        <v>0.29152056705500867</v>
      </c>
    </row>
    <row r="27" spans="2:14" s="5" customFormat="1" ht="15.75" thickBot="1" x14ac:dyDescent="0.3">
      <c r="B27" s="28" t="s">
        <v>21</v>
      </c>
      <c r="C27" s="24">
        <v>5.6712962962962999E-4</v>
      </c>
      <c r="D27" s="29"/>
      <c r="E27" s="25">
        <f t="shared" si="9"/>
        <v>2.8586430196604639E-3</v>
      </c>
      <c r="F27" s="24">
        <v>0</v>
      </c>
      <c r="G27" s="29"/>
      <c r="H27" s="25">
        <f t="shared" si="10"/>
        <v>0</v>
      </c>
      <c r="I27" s="24">
        <v>0</v>
      </c>
      <c r="J27" s="29"/>
      <c r="K27" s="25">
        <f t="shared" si="11"/>
        <v>0</v>
      </c>
      <c r="L27" s="26">
        <f t="shared" si="12"/>
        <v>5.6712962962962999E-4</v>
      </c>
      <c r="M27" s="29"/>
      <c r="N27" s="27">
        <f t="shared" si="13"/>
        <v>1.8474531538664562E-3</v>
      </c>
    </row>
    <row r="28" spans="2:14" s="7" customFormat="1" ht="16.5" thickTop="1" thickBot="1" x14ac:dyDescent="0.3">
      <c r="B28" s="36" t="s">
        <v>3</v>
      </c>
      <c r="C28" s="37">
        <f>SUM(C22:C27)</f>
        <v>0.13078703703703703</v>
      </c>
      <c r="D28" s="38"/>
      <c r="E28" s="38">
        <f>IFERROR(SUM(E22:E27),0)</f>
        <v>0.65923808412578</v>
      </c>
      <c r="F28" s="37">
        <f>SUM(F22:F27)</f>
        <v>3.3472222222222257E-2</v>
      </c>
      <c r="G28" s="38"/>
      <c r="H28" s="38">
        <f>IFERROR(SUM(H22:H27),0)</f>
        <v>0.68612099644128133</v>
      </c>
      <c r="I28" s="37">
        <f>SUM(I22:I27)</f>
        <v>3.6412037037036993E-2</v>
      </c>
      <c r="J28" s="38"/>
      <c r="K28" s="38">
        <f>IFERROR(SUM(K22:K27),0)</f>
        <v>0.60886394426166035</v>
      </c>
      <c r="L28" s="37">
        <f>SUM(L22:L27)</f>
        <v>0.20067129629629629</v>
      </c>
      <c r="M28" s="38"/>
      <c r="N28" s="39">
        <f>IFERROR(SUM(N22:N27),0)</f>
        <v>0.65369679146401227</v>
      </c>
    </row>
    <row r="29" spans="2:14" s="5" customFormat="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5" customFormat="1" ht="16.5" thickTop="1" thickBot="1" x14ac:dyDescent="0.3">
      <c r="B30" s="36" t="s">
        <v>6</v>
      </c>
      <c r="C30" s="37">
        <f>SUM(C19,C28)</f>
        <v>0.19839120370370378</v>
      </c>
      <c r="D30" s="40"/>
      <c r="E30" s="41">
        <f>IFERROR(SUM(E19,E28),0)</f>
        <v>0.99999999999999978</v>
      </c>
      <c r="F30" s="37">
        <f>SUM(F19,F28)</f>
        <v>4.8784722222222257E-2</v>
      </c>
      <c r="G30" s="40"/>
      <c r="H30" s="41">
        <f>IFERROR(SUM(H19,H28),0)</f>
        <v>1</v>
      </c>
      <c r="I30" s="37">
        <f>SUM(I19,I28)</f>
        <v>5.9803240740740699E-2</v>
      </c>
      <c r="J30" s="40"/>
      <c r="K30" s="41">
        <f>IFERROR(SUM(K19,K28),0)</f>
        <v>1</v>
      </c>
      <c r="L30" s="42">
        <f>SUM(L19,L28)</f>
        <v>0.30697916666666675</v>
      </c>
      <c r="M30" s="40"/>
      <c r="N30" s="43">
        <f>IFERROR(SUM(N19,N28),0)</f>
        <v>1</v>
      </c>
    </row>
    <row r="31" spans="2:14" s="5" customFormat="1" ht="66" customHeight="1" thickTop="1" thickBot="1" x14ac:dyDescent="0.3">
      <c r="B31" s="137" t="s">
        <v>33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&amp;R7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1"/>
  <sheetViews>
    <sheetView showGridLines="0" showZeros="0" zoomScale="80" zoomScaleNormal="8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163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22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0</v>
      </c>
      <c r="D26" s="57"/>
      <c r="E26" s="52">
        <f t="shared" si="2"/>
        <v>0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1" t="s">
        <v>62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&amp;R47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1"/>
  <sheetViews>
    <sheetView showGridLines="0" showZeros="0" zoomScale="80" zoomScaleNormal="8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164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26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0</v>
      </c>
      <c r="D26" s="57"/>
      <c r="E26" s="52">
        <f t="shared" si="2"/>
        <v>0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1" t="s">
        <v>75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&amp;R48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1"/>
  <sheetViews>
    <sheetView showGridLines="0" showZeros="0" topLeftCell="A4" zoomScale="90" zoomScaleNormal="9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ht="16.5" customHeight="1" x14ac:dyDescent="0.25">
      <c r="B3" s="154" t="s">
        <v>165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30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1.50462962962963E-4</v>
      </c>
      <c r="D7" s="50">
        <f>IFERROR(C7/C$19,0)</f>
        <v>1.5494636471990465E-2</v>
      </c>
      <c r="E7" s="52">
        <f>IFERROR(C7/C$30,0)</f>
        <v>1.2357414448669203E-2</v>
      </c>
    </row>
    <row r="8" spans="2:5" x14ac:dyDescent="0.25">
      <c r="B8" s="48" t="s">
        <v>64</v>
      </c>
      <c r="C8" s="49">
        <v>7.8703703703703705E-4</v>
      </c>
      <c r="D8" s="50">
        <f t="shared" ref="D8:D18" si="0">IFERROR(C8/C$19,0)</f>
        <v>8.104886769964241E-2</v>
      </c>
      <c r="E8" s="52">
        <f t="shared" ref="E8:E18" si="1">IFERROR(C8/C$30,0)</f>
        <v>6.4638783269961975E-2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8.7731481481481497E-3</v>
      </c>
      <c r="D10" s="50">
        <f t="shared" si="0"/>
        <v>0.90345649582836707</v>
      </c>
      <c r="E10" s="52">
        <f t="shared" si="1"/>
        <v>0.72053231939163509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9.7106481481481505E-3</v>
      </c>
      <c r="D19" s="69">
        <f>IFERROR(SUM(D7:D18),0)</f>
        <v>1</v>
      </c>
      <c r="E19" s="70">
        <f>IFERROR(SUM(E7:E18),0)</f>
        <v>0.79752851711026629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4.7453703703703698E-4</v>
      </c>
      <c r="D25" s="57"/>
      <c r="E25" s="52">
        <f t="shared" si="2"/>
        <v>3.8973384030418244E-2</v>
      </c>
    </row>
    <row r="26" spans="2:8" x14ac:dyDescent="0.25">
      <c r="B26" s="56" t="s">
        <v>20</v>
      </c>
      <c r="C26" s="49">
        <v>1.99074074074074E-3</v>
      </c>
      <c r="D26" s="57"/>
      <c r="E26" s="52">
        <f t="shared" si="2"/>
        <v>0.16349809885931552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2.4652777777777772E-3</v>
      </c>
      <c r="D28" s="69"/>
      <c r="E28" s="70">
        <f>IFERROR(SUM(E22:E27),0)</f>
        <v>0.20247148288973377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1.2175925925925927E-2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">
      <c r="B31" s="151" t="s">
        <v>233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&amp;R49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1"/>
  <sheetViews>
    <sheetView showGridLines="0" showZeros="0" zoomScale="80" zoomScaleNormal="80" zoomScaleSheetLayoutView="100" zoomScalePageLayoutView="9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ht="15.75" customHeight="1" x14ac:dyDescent="0.25">
      <c r="B3" s="154" t="s">
        <v>166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23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0</v>
      </c>
      <c r="D26" s="57"/>
      <c r="E26" s="52">
        <f t="shared" si="2"/>
        <v>0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1" t="s">
        <v>58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&amp;R51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1"/>
  <sheetViews>
    <sheetView showGridLines="0" showZeros="0" zoomScale="80" zoomScaleNormal="80" zoomScaleSheetLayoutView="100" zoomScalePageLayoutView="8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167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25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2.7314814814814801E-3</v>
      </c>
      <c r="D7" s="50">
        <f>IFERROR(C7/C$19,0)</f>
        <v>0.22648752399232247</v>
      </c>
      <c r="E7" s="52">
        <f>IFERROR(C7/C$30,0)</f>
        <v>0.17340191036002936</v>
      </c>
    </row>
    <row r="8" spans="2:5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4.0046296296296297E-3</v>
      </c>
      <c r="D10" s="50">
        <f t="shared" si="0"/>
        <v>0.33205374280230343</v>
      </c>
      <c r="E10" s="52">
        <f t="shared" si="1"/>
        <v>0.25422483468038215</v>
      </c>
    </row>
    <row r="11" spans="2:5" x14ac:dyDescent="0.25">
      <c r="B11" s="48" t="s">
        <v>12</v>
      </c>
      <c r="C11" s="49">
        <v>5.3240740740740696E-3</v>
      </c>
      <c r="D11" s="50">
        <f t="shared" si="0"/>
        <v>0.44145873320537415</v>
      </c>
      <c r="E11" s="52">
        <f t="shared" si="1"/>
        <v>0.33798677443056557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1.2060185185185179E-2</v>
      </c>
      <c r="D19" s="69">
        <f>IFERROR(SUM(D7:D18),0)</f>
        <v>1</v>
      </c>
      <c r="E19" s="70">
        <f>IFERROR(SUM(E7:E18),0)</f>
        <v>0.76561351947097711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3.6921296296296298E-3</v>
      </c>
      <c r="D26" s="57"/>
      <c r="E26" s="52">
        <f t="shared" si="2"/>
        <v>0.23438648052902286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3.6921296296296298E-3</v>
      </c>
      <c r="D28" s="69"/>
      <c r="E28" s="70">
        <f>IFERROR(SUM(E22:E27),0)</f>
        <v>0.23438648052902286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1.5752314814814809E-2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">
      <c r="B31" s="151" t="s">
        <v>80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&amp;R53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1"/>
  <sheetViews>
    <sheetView showGridLines="0" showZeros="0" topLeftCell="B1" zoomScale="70" zoomScaleNormal="7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168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27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.75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0</v>
      </c>
      <c r="D26" s="57"/>
      <c r="E26" s="52">
        <f t="shared" si="2"/>
        <v>0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1" t="s">
        <v>59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&amp;R55
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1"/>
  <sheetViews>
    <sheetView showGridLines="0" showZeros="0" zoomScale="80" zoomScaleNormal="80" zoomScaleSheetLayoutView="80" zoomScalePageLayoutView="9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4" t="s">
        <v>169</v>
      </c>
      <c r="C3" s="155"/>
      <c r="D3" s="155"/>
      <c r="E3" s="156"/>
    </row>
    <row r="4" spans="2:5" x14ac:dyDescent="0.25">
      <c r="B4" s="157" t="s">
        <v>171</v>
      </c>
      <c r="C4" s="158"/>
      <c r="D4" s="158"/>
      <c r="E4" s="159"/>
    </row>
    <row r="5" spans="2:5" x14ac:dyDescent="0.25">
      <c r="B5" s="58"/>
      <c r="C5" s="158" t="s">
        <v>31</v>
      </c>
      <c r="D5" s="158"/>
      <c r="E5" s="159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ht="15" customHeight="1" x14ac:dyDescent="0.25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ht="15" customHeight="1" x14ac:dyDescent="0.25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ht="15" customHeight="1" x14ac:dyDescent="0.25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ht="15" customHeight="1" x14ac:dyDescent="0.25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ht="15" customHeight="1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ht="15" customHeight="1" x14ac:dyDescent="0.25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ht="15" customHeight="1" x14ac:dyDescent="0.25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ht="15" customHeight="1" x14ac:dyDescent="0.25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ht="15" customHeight="1" x14ac:dyDescent="0.25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ht="15" customHeight="1" x14ac:dyDescent="0.25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ht="15" customHeight="1" x14ac:dyDescent="0.25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customHeight="1" thickBot="1" x14ac:dyDescent="0.3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6.5" thickTop="1" thickBot="1" x14ac:dyDescent="0.3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.75" thickTop="1" x14ac:dyDescent="0.25">
      <c r="B20" s="64"/>
      <c r="C20" s="65"/>
      <c r="D20" s="65"/>
      <c r="E20" s="75"/>
    </row>
    <row r="21" spans="2:8" s="3" customFormat="1" x14ac:dyDescent="0.25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25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25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25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25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25">
      <c r="B26" s="56" t="s">
        <v>20</v>
      </c>
      <c r="C26" s="49">
        <v>0</v>
      </c>
      <c r="D26" s="57"/>
      <c r="E26" s="52">
        <f t="shared" si="2"/>
        <v>0</v>
      </c>
    </row>
    <row r="27" spans="2:8" ht="15.75" thickBot="1" x14ac:dyDescent="0.3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6.5" thickTop="1" thickBot="1" x14ac:dyDescent="0.3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6.5" thickTop="1" thickBot="1" x14ac:dyDescent="0.3">
      <c r="B29" s="66"/>
      <c r="C29" s="34"/>
      <c r="D29" s="34"/>
      <c r="E29" s="76"/>
    </row>
    <row r="30" spans="2:8" s="2" customFormat="1" ht="16.5" thickTop="1" thickBot="1" x14ac:dyDescent="0.3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1" t="s">
        <v>78</v>
      </c>
      <c r="C31" s="152"/>
      <c r="D31" s="152"/>
      <c r="E31" s="153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&amp;R57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6"/>
  <sheetViews>
    <sheetView showGridLines="0" showZeros="0" zoomScale="80" zoomScaleNormal="8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85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6" customFormat="1" ht="24" customHeight="1" x14ac:dyDescent="0.25">
      <c r="B5" s="87" t="s">
        <v>10</v>
      </c>
      <c r="C5" s="88" t="s">
        <v>84</v>
      </c>
      <c r="D5" s="89" t="s">
        <v>5</v>
      </c>
    </row>
    <row r="6" spans="2:4" s="86" customFormat="1" ht="24" customHeight="1" x14ac:dyDescent="0.25">
      <c r="B6" s="90" t="s">
        <v>172</v>
      </c>
      <c r="C6" s="91">
        <v>4.3055555555555599E-3</v>
      </c>
      <c r="D6" s="92">
        <v>0.31740614334471001</v>
      </c>
    </row>
    <row r="7" spans="2:4" s="86" customFormat="1" ht="24" customHeight="1" x14ac:dyDescent="0.25">
      <c r="B7" s="90" t="s">
        <v>101</v>
      </c>
      <c r="C7" s="91">
        <v>8.6805555555555605E-4</v>
      </c>
      <c r="D7" s="92">
        <v>6.39931740614334E-2</v>
      </c>
    </row>
    <row r="8" spans="2:4" s="86" customFormat="1" ht="24" customHeight="1" x14ac:dyDescent="0.25">
      <c r="B8" s="90" t="s">
        <v>127</v>
      </c>
      <c r="C8" s="91">
        <v>7.8703703703703705E-4</v>
      </c>
      <c r="D8" s="92">
        <v>5.8020477815699703E-2</v>
      </c>
    </row>
    <row r="9" spans="2:4" s="86" customFormat="1" ht="24" customHeight="1" x14ac:dyDescent="0.25">
      <c r="B9" s="90" t="s">
        <v>173</v>
      </c>
      <c r="C9" s="91">
        <v>7.2916666666666703E-4</v>
      </c>
      <c r="D9" s="92">
        <v>5.3754266211604097E-2</v>
      </c>
    </row>
    <row r="10" spans="2:4" s="86" customFormat="1" ht="24" customHeight="1" x14ac:dyDescent="0.25">
      <c r="B10" s="90" t="s">
        <v>174</v>
      </c>
      <c r="C10" s="91">
        <v>7.1759259259259302E-4</v>
      </c>
      <c r="D10" s="92">
        <v>5.2901023890785E-2</v>
      </c>
    </row>
    <row r="11" spans="2:4" s="86" customFormat="1" ht="24" customHeight="1" x14ac:dyDescent="0.25">
      <c r="B11" s="90" t="s">
        <v>175</v>
      </c>
      <c r="C11" s="91">
        <v>6.8287037037037003E-4</v>
      </c>
      <c r="D11" s="92">
        <v>5.0341296928327603E-2</v>
      </c>
    </row>
    <row r="12" spans="2:4" s="86" customFormat="1" ht="24" customHeight="1" x14ac:dyDescent="0.25">
      <c r="B12" s="90" t="s">
        <v>176</v>
      </c>
      <c r="C12" s="91">
        <v>5.32407407407407E-4</v>
      </c>
      <c r="D12" s="92">
        <v>3.9249146757679203E-2</v>
      </c>
    </row>
    <row r="13" spans="2:4" s="86" customFormat="1" ht="24" customHeight="1" x14ac:dyDescent="0.25">
      <c r="B13" s="90" t="s">
        <v>177</v>
      </c>
      <c r="C13" s="91">
        <v>4.6296296296296298E-4</v>
      </c>
      <c r="D13" s="92">
        <v>3.4129692832764499E-2</v>
      </c>
    </row>
    <row r="14" spans="2:4" s="86" customFormat="1" ht="24" customHeight="1" x14ac:dyDescent="0.25">
      <c r="B14" s="90" t="s">
        <v>129</v>
      </c>
      <c r="C14" s="91">
        <v>4.5138888888888898E-4</v>
      </c>
      <c r="D14" s="92">
        <v>3.3276450511945402E-2</v>
      </c>
    </row>
    <row r="15" spans="2:4" s="86" customFormat="1" ht="24" customHeight="1" x14ac:dyDescent="0.25">
      <c r="B15" s="90" t="s">
        <v>178</v>
      </c>
      <c r="C15" s="91">
        <v>3.7037037037037003E-4</v>
      </c>
      <c r="D15" s="92">
        <v>2.7303754266211601E-2</v>
      </c>
    </row>
    <row r="16" spans="2:4" s="86" customFormat="1" ht="24" customHeight="1" x14ac:dyDescent="0.25">
      <c r="B16" s="90" t="s">
        <v>179</v>
      </c>
      <c r="C16" s="91">
        <v>3.4722222222222202E-4</v>
      </c>
      <c r="D16" s="92">
        <v>2.5597269624573399E-2</v>
      </c>
    </row>
    <row r="17" spans="2:4" s="86" customFormat="1" ht="24" customHeight="1" x14ac:dyDescent="0.25">
      <c r="B17" s="90" t="s">
        <v>180</v>
      </c>
      <c r="C17" s="91">
        <v>3.2407407407407401E-4</v>
      </c>
      <c r="D17" s="92">
        <v>2.38907849829352E-2</v>
      </c>
    </row>
    <row r="18" spans="2:4" s="86" customFormat="1" ht="24" customHeight="1" x14ac:dyDescent="0.25">
      <c r="B18" s="90" t="s">
        <v>132</v>
      </c>
      <c r="C18" s="91">
        <v>3.2407407407407401E-4</v>
      </c>
      <c r="D18" s="92">
        <v>2.38907849829352E-2</v>
      </c>
    </row>
    <row r="19" spans="2:4" s="86" customFormat="1" ht="24" customHeight="1" x14ac:dyDescent="0.25">
      <c r="B19" s="90" t="s">
        <v>181</v>
      </c>
      <c r="C19" s="91">
        <v>3.1250000000000001E-4</v>
      </c>
      <c r="D19" s="92">
        <v>2.3037542662115999E-2</v>
      </c>
    </row>
    <row r="20" spans="2:4" s="86" customFormat="1" ht="24" customHeight="1" x14ac:dyDescent="0.25">
      <c r="B20" s="90" t="s">
        <v>182</v>
      </c>
      <c r="C20" s="91">
        <v>2.89351851851852E-4</v>
      </c>
      <c r="D20" s="92">
        <v>2.13310580204778E-2</v>
      </c>
    </row>
    <row r="21" spans="2:4" s="86" customFormat="1" ht="24" customHeight="1" x14ac:dyDescent="0.25">
      <c r="B21" s="90" t="s">
        <v>183</v>
      </c>
      <c r="C21" s="91">
        <v>1.8518518518518501E-4</v>
      </c>
      <c r="D21" s="92">
        <v>1.36518771331058E-2</v>
      </c>
    </row>
    <row r="22" spans="2:4" s="86" customFormat="1" ht="24" customHeight="1" x14ac:dyDescent="0.25">
      <c r="B22" s="90" t="s">
        <v>184</v>
      </c>
      <c r="C22" s="91">
        <v>1.8518518518518501E-4</v>
      </c>
      <c r="D22" s="92">
        <v>1.36518771331058E-2</v>
      </c>
    </row>
    <row r="23" spans="2:4" s="86" customFormat="1" ht="24" customHeight="1" x14ac:dyDescent="0.25">
      <c r="B23" s="90" t="s">
        <v>185</v>
      </c>
      <c r="C23" s="91">
        <v>1.6203703703703701E-4</v>
      </c>
      <c r="D23" s="92">
        <v>1.19453924914676E-2</v>
      </c>
    </row>
    <row r="24" spans="2:4" s="86" customFormat="1" ht="24" customHeight="1" x14ac:dyDescent="0.25">
      <c r="B24" s="90" t="s">
        <v>100</v>
      </c>
      <c r="C24" s="91">
        <v>1.50462962962963E-4</v>
      </c>
      <c r="D24" s="92">
        <v>1.1092150170648501E-2</v>
      </c>
    </row>
    <row r="25" spans="2:4" s="86" customFormat="1" ht="24" customHeight="1" x14ac:dyDescent="0.25">
      <c r="B25" s="90" t="s">
        <v>186</v>
      </c>
      <c r="C25" s="91">
        <v>1.38888888888889E-4</v>
      </c>
      <c r="D25" s="92">
        <v>1.02389078498294E-2</v>
      </c>
    </row>
    <row r="26" spans="2:4" s="86" customFormat="1" ht="24" customHeight="1" thickBot="1" x14ac:dyDescent="0.3">
      <c r="B26" s="93" t="s">
        <v>187</v>
      </c>
      <c r="C26" s="94">
        <v>1.38888888888889E-4</v>
      </c>
      <c r="D26" s="95">
        <v>1.02389078498294E-2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&amp;R59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1"/>
  <sheetViews>
    <sheetView showGridLines="0" showZeros="0" zoomScale="70" zoomScaleNormal="7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96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6" customFormat="1" ht="24" customHeight="1" x14ac:dyDescent="0.25">
      <c r="B5" s="96" t="s">
        <v>10</v>
      </c>
      <c r="C5" s="97" t="s">
        <v>84</v>
      </c>
      <c r="D5" s="98" t="s">
        <v>5</v>
      </c>
    </row>
    <row r="6" spans="2:4" s="86" customFormat="1" ht="24" customHeight="1" x14ac:dyDescent="0.25">
      <c r="B6" s="90" t="s">
        <v>172</v>
      </c>
      <c r="C6" s="91">
        <v>1.0879629629629601E-3</v>
      </c>
      <c r="D6" s="92">
        <v>0.42533936651583698</v>
      </c>
    </row>
    <row r="7" spans="2:4" s="86" customFormat="1" ht="24" customHeight="1" x14ac:dyDescent="0.25">
      <c r="B7" s="90" t="s">
        <v>129</v>
      </c>
      <c r="C7" s="91">
        <v>1.9675925925925899E-4</v>
      </c>
      <c r="D7" s="92">
        <v>7.69230769230769E-2</v>
      </c>
    </row>
    <row r="8" spans="2:4" s="86" customFormat="1" ht="24" customHeight="1" x14ac:dyDescent="0.25">
      <c r="B8" s="90" t="s">
        <v>180</v>
      </c>
      <c r="C8" s="91">
        <v>1.6203703703703701E-4</v>
      </c>
      <c r="D8" s="92">
        <v>6.3348416289592799E-2</v>
      </c>
    </row>
    <row r="9" spans="2:4" s="86" customFormat="1" ht="24" customHeight="1" x14ac:dyDescent="0.25">
      <c r="B9" s="90" t="s">
        <v>179</v>
      </c>
      <c r="C9" s="91">
        <v>1.38888888888889E-4</v>
      </c>
      <c r="D9" s="92">
        <v>5.4298642533936702E-2</v>
      </c>
    </row>
    <row r="10" spans="2:4" s="86" customFormat="1" ht="24" customHeight="1" x14ac:dyDescent="0.25">
      <c r="B10" s="90" t="s">
        <v>187</v>
      </c>
      <c r="C10" s="91">
        <v>1.38888888888889E-4</v>
      </c>
      <c r="D10" s="92">
        <v>5.4298642533936702E-2</v>
      </c>
    </row>
    <row r="11" spans="2:4" s="86" customFormat="1" ht="24" customHeight="1" x14ac:dyDescent="0.25">
      <c r="B11" s="90" t="s">
        <v>132</v>
      </c>
      <c r="C11" s="91">
        <v>1.2731481481481499E-4</v>
      </c>
      <c r="D11" s="92">
        <v>4.9773755656108601E-2</v>
      </c>
    </row>
    <row r="12" spans="2:4" s="86" customFormat="1" ht="24" customHeight="1" x14ac:dyDescent="0.25">
      <c r="B12" s="90" t="s">
        <v>175</v>
      </c>
      <c r="C12" s="91">
        <v>1.15740740740741E-4</v>
      </c>
      <c r="D12" s="92">
        <v>4.52488687782805E-2</v>
      </c>
    </row>
    <row r="13" spans="2:4" s="86" customFormat="1" ht="24" customHeight="1" x14ac:dyDescent="0.25">
      <c r="B13" s="90" t="s">
        <v>127</v>
      </c>
      <c r="C13" s="91">
        <v>1.04166666666667E-4</v>
      </c>
      <c r="D13" s="92">
        <v>4.0723981900452497E-2</v>
      </c>
    </row>
    <row r="14" spans="2:4" s="86" customFormat="1" ht="24" customHeight="1" x14ac:dyDescent="0.25">
      <c r="B14" s="90" t="s">
        <v>101</v>
      </c>
      <c r="C14" s="91">
        <v>1.04166666666667E-4</v>
      </c>
      <c r="D14" s="92">
        <v>4.0723981900452497E-2</v>
      </c>
    </row>
    <row r="15" spans="2:4" s="86" customFormat="1" ht="24" customHeight="1" x14ac:dyDescent="0.25">
      <c r="B15" s="90" t="s">
        <v>174</v>
      </c>
      <c r="C15" s="91">
        <v>9.2592592592592602E-5</v>
      </c>
      <c r="D15" s="92">
        <v>3.6199095022624403E-2</v>
      </c>
    </row>
    <row r="16" spans="2:4" s="86" customFormat="1" ht="24" customHeight="1" x14ac:dyDescent="0.25">
      <c r="B16" s="90" t="s">
        <v>177</v>
      </c>
      <c r="C16" s="91">
        <v>8.1018518518518503E-5</v>
      </c>
      <c r="D16" s="92">
        <v>3.1674208144796399E-2</v>
      </c>
    </row>
    <row r="17" spans="2:4" s="86" customFormat="1" ht="24" customHeight="1" x14ac:dyDescent="0.25">
      <c r="B17" s="90" t="s">
        <v>188</v>
      </c>
      <c r="C17" s="91">
        <v>6.9444444444444404E-5</v>
      </c>
      <c r="D17" s="92">
        <v>2.7149321266968299E-2</v>
      </c>
    </row>
    <row r="18" spans="2:4" s="86" customFormat="1" ht="24" customHeight="1" x14ac:dyDescent="0.25">
      <c r="B18" s="90" t="s">
        <v>173</v>
      </c>
      <c r="C18" s="91">
        <v>3.4722222222222202E-5</v>
      </c>
      <c r="D18" s="92">
        <v>1.35746606334842E-2</v>
      </c>
    </row>
    <row r="19" spans="2:4" s="86" customFormat="1" ht="24" customHeight="1" x14ac:dyDescent="0.25">
      <c r="B19" s="90" t="s">
        <v>178</v>
      </c>
      <c r="C19" s="91">
        <v>3.4722222222222202E-5</v>
      </c>
      <c r="D19" s="92">
        <v>1.35746606334842E-2</v>
      </c>
    </row>
    <row r="20" spans="2:4" s="86" customFormat="1" ht="24" customHeight="1" x14ac:dyDescent="0.25">
      <c r="B20" s="90" t="s">
        <v>181</v>
      </c>
      <c r="C20" s="91">
        <v>3.4722222222222202E-5</v>
      </c>
      <c r="D20" s="92">
        <v>1.35746606334842E-2</v>
      </c>
    </row>
    <row r="21" spans="2:4" s="86" customFormat="1" ht="24" customHeight="1" thickBot="1" x14ac:dyDescent="0.3">
      <c r="B21" s="93" t="s">
        <v>189</v>
      </c>
      <c r="C21" s="94">
        <v>3.4722222222222202E-5</v>
      </c>
      <c r="D21" s="95">
        <v>1.35746606334842E-2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&amp;R60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7"/>
  <sheetViews>
    <sheetView showGridLines="0" showZeros="0" zoomScale="93" zoomScaleNormal="93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97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ht="24" customHeight="1" x14ac:dyDescent="0.25">
      <c r="B5" s="10" t="s">
        <v>10</v>
      </c>
      <c r="C5" s="11" t="s">
        <v>84</v>
      </c>
      <c r="D5" s="83" t="s">
        <v>5</v>
      </c>
    </row>
    <row r="6" spans="2:4" s="86" customFormat="1" ht="24" customHeight="1" x14ac:dyDescent="0.25">
      <c r="B6" s="90" t="s">
        <v>172</v>
      </c>
      <c r="C6" s="91">
        <v>1.38888888888889E-3</v>
      </c>
      <c r="D6" s="92">
        <v>0.29411764705882398</v>
      </c>
    </row>
    <row r="7" spans="2:4" s="86" customFormat="1" ht="24" customHeight="1" x14ac:dyDescent="0.25">
      <c r="B7" s="90" t="s">
        <v>173</v>
      </c>
      <c r="C7" s="91">
        <v>3.00925925925926E-4</v>
      </c>
      <c r="D7" s="92">
        <v>6.3725490196078399E-2</v>
      </c>
    </row>
    <row r="8" spans="2:4" s="86" customFormat="1" ht="24" customHeight="1" x14ac:dyDescent="0.25">
      <c r="B8" s="90" t="s">
        <v>129</v>
      </c>
      <c r="C8" s="91">
        <v>2.7777777777777799E-4</v>
      </c>
      <c r="D8" s="92">
        <v>5.8823529411764698E-2</v>
      </c>
    </row>
    <row r="9" spans="2:4" s="86" customFormat="1" ht="24" customHeight="1" x14ac:dyDescent="0.25">
      <c r="B9" s="90" t="s">
        <v>110</v>
      </c>
      <c r="C9" s="91">
        <v>2.5462962962962999E-4</v>
      </c>
      <c r="D9" s="92">
        <v>5.3921568627450997E-2</v>
      </c>
    </row>
    <row r="10" spans="2:4" s="86" customFormat="1" ht="24" customHeight="1" x14ac:dyDescent="0.25">
      <c r="B10" s="90" t="s">
        <v>182</v>
      </c>
      <c r="C10" s="91">
        <v>2.19907407407407E-4</v>
      </c>
      <c r="D10" s="92">
        <v>4.65686274509804E-2</v>
      </c>
    </row>
    <row r="11" spans="2:4" s="86" customFormat="1" ht="24" customHeight="1" x14ac:dyDescent="0.25">
      <c r="B11" s="90" t="s">
        <v>174</v>
      </c>
      <c r="C11" s="91">
        <v>2.0833333333333299E-4</v>
      </c>
      <c r="D11" s="92">
        <v>4.4117647058823498E-2</v>
      </c>
    </row>
    <row r="12" spans="2:4" s="86" customFormat="1" ht="24" customHeight="1" x14ac:dyDescent="0.25">
      <c r="B12" s="90" t="s">
        <v>178</v>
      </c>
      <c r="C12" s="91">
        <v>1.6203703703703701E-4</v>
      </c>
      <c r="D12" s="92">
        <v>3.4313725490196102E-2</v>
      </c>
    </row>
    <row r="13" spans="2:4" s="86" customFormat="1" ht="24" customHeight="1" x14ac:dyDescent="0.25">
      <c r="B13" s="90" t="s">
        <v>132</v>
      </c>
      <c r="C13" s="91">
        <v>1.6203703703703701E-4</v>
      </c>
      <c r="D13" s="92">
        <v>3.4313725490196102E-2</v>
      </c>
    </row>
    <row r="14" spans="2:4" s="86" customFormat="1" ht="24" customHeight="1" x14ac:dyDescent="0.25">
      <c r="B14" s="90" t="s">
        <v>184</v>
      </c>
      <c r="C14" s="91">
        <v>1.6203703703703701E-4</v>
      </c>
      <c r="D14" s="92">
        <v>3.4313725490196102E-2</v>
      </c>
    </row>
    <row r="15" spans="2:4" s="86" customFormat="1" ht="24" customHeight="1" x14ac:dyDescent="0.25">
      <c r="B15" s="90" t="s">
        <v>176</v>
      </c>
      <c r="C15" s="91">
        <v>1.50462962962963E-4</v>
      </c>
      <c r="D15" s="92">
        <v>3.18627450980392E-2</v>
      </c>
    </row>
    <row r="16" spans="2:4" s="86" customFormat="1" ht="24" customHeight="1" x14ac:dyDescent="0.25">
      <c r="B16" s="90" t="s">
        <v>127</v>
      </c>
      <c r="C16" s="91">
        <v>1.50462962962963E-4</v>
      </c>
      <c r="D16" s="92">
        <v>3.18627450980392E-2</v>
      </c>
    </row>
    <row r="17" spans="2:4" s="86" customFormat="1" ht="24" customHeight="1" x14ac:dyDescent="0.25">
      <c r="B17" s="90" t="s">
        <v>190</v>
      </c>
      <c r="C17" s="91">
        <v>1.2731481481481499E-4</v>
      </c>
      <c r="D17" s="92">
        <v>2.6960784313725498E-2</v>
      </c>
    </row>
    <row r="18" spans="2:4" s="86" customFormat="1" ht="24" customHeight="1" x14ac:dyDescent="0.25">
      <c r="B18" s="90" t="s">
        <v>191</v>
      </c>
      <c r="C18" s="91">
        <v>1.2731481481481499E-4</v>
      </c>
      <c r="D18" s="92">
        <v>2.6960784313725498E-2</v>
      </c>
    </row>
    <row r="19" spans="2:4" s="86" customFormat="1" ht="24" customHeight="1" x14ac:dyDescent="0.25">
      <c r="B19" s="90" t="s">
        <v>177</v>
      </c>
      <c r="C19" s="91">
        <v>1.15740740740741E-4</v>
      </c>
      <c r="D19" s="92">
        <v>2.4509803921568599E-2</v>
      </c>
    </row>
    <row r="20" spans="2:4" s="86" customFormat="1" ht="24" customHeight="1" x14ac:dyDescent="0.25">
      <c r="B20" s="90" t="s">
        <v>192</v>
      </c>
      <c r="C20" s="91">
        <v>1.15740740740741E-4</v>
      </c>
      <c r="D20" s="92">
        <v>2.4509803921568599E-2</v>
      </c>
    </row>
    <row r="21" spans="2:4" s="86" customFormat="1" ht="24" customHeight="1" x14ac:dyDescent="0.25">
      <c r="B21" s="90" t="s">
        <v>105</v>
      </c>
      <c r="C21" s="91">
        <v>1.04166666666667E-4</v>
      </c>
      <c r="D21" s="92">
        <v>2.2058823529411801E-2</v>
      </c>
    </row>
    <row r="22" spans="2:4" s="86" customFormat="1" ht="24" customHeight="1" x14ac:dyDescent="0.25">
      <c r="B22" s="90" t="s">
        <v>179</v>
      </c>
      <c r="C22" s="91">
        <v>9.2592592592592602E-5</v>
      </c>
      <c r="D22" s="92">
        <v>1.9607843137254902E-2</v>
      </c>
    </row>
    <row r="23" spans="2:4" s="86" customFormat="1" ht="24" customHeight="1" x14ac:dyDescent="0.25">
      <c r="B23" s="90" t="s">
        <v>181</v>
      </c>
      <c r="C23" s="91">
        <v>9.2592592592592602E-5</v>
      </c>
      <c r="D23" s="92">
        <v>1.9607843137254902E-2</v>
      </c>
    </row>
    <row r="24" spans="2:4" s="86" customFormat="1" ht="24" customHeight="1" x14ac:dyDescent="0.25">
      <c r="B24" s="90" t="s">
        <v>183</v>
      </c>
      <c r="C24" s="91">
        <v>9.2592592592592602E-5</v>
      </c>
      <c r="D24" s="92">
        <v>1.9607843137254902E-2</v>
      </c>
    </row>
    <row r="25" spans="2:4" s="86" customFormat="1" ht="24" customHeight="1" x14ac:dyDescent="0.25">
      <c r="B25" s="90" t="s">
        <v>138</v>
      </c>
      <c r="C25" s="91">
        <v>8.1018518518518503E-5</v>
      </c>
      <c r="D25" s="92">
        <v>1.7156862745097999E-2</v>
      </c>
    </row>
    <row r="26" spans="2:4" s="86" customFormat="1" ht="24" customHeight="1" x14ac:dyDescent="0.25">
      <c r="B26" s="90" t="s">
        <v>175</v>
      </c>
      <c r="C26" s="91">
        <v>8.1018518518518503E-5</v>
      </c>
      <c r="D26" s="92">
        <v>1.7156862745097999E-2</v>
      </c>
    </row>
    <row r="27" spans="2:4" s="86" customFormat="1" ht="24" customHeight="1" thickBot="1" x14ac:dyDescent="0.3">
      <c r="B27" s="93" t="s">
        <v>185</v>
      </c>
      <c r="C27" s="94">
        <v>8.1018518518518503E-5</v>
      </c>
      <c r="D27" s="95">
        <v>1.7156862745097999E-2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&amp;R61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zoomScale="70" zoomScaleNormal="7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0" t="s">
        <v>42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49</v>
      </c>
      <c r="C7" s="14">
        <v>4.1087962962962996E-3</v>
      </c>
      <c r="D7" s="15">
        <f>IFERROR(C7/C$19,0)</f>
        <v>0.14810179390905309</v>
      </c>
      <c r="E7" s="15">
        <f>IFERROR(C7/C$30,0)</f>
        <v>3.0110262934690438E-2</v>
      </c>
      <c r="F7" s="14">
        <v>2.7546296296296299E-3</v>
      </c>
      <c r="G7" s="15">
        <f>IFERROR(F7/F$19,0)</f>
        <v>0.16784203102961914</v>
      </c>
      <c r="H7" s="15">
        <f>IFERROR(F7/F$30,0)</f>
        <v>8.164665523156088E-2</v>
      </c>
      <c r="I7" s="14">
        <v>6.8634259259259299E-3</v>
      </c>
      <c r="J7" s="15">
        <f>IFERROR(I7/I$19,0)</f>
        <v>0.15543905635648775</v>
      </c>
      <c r="K7" s="17">
        <f>IFERROR(I7/I$30,0)</f>
        <v>4.0326419585175126E-2</v>
      </c>
    </row>
    <row r="8" spans="2:11" s="5" customFormat="1" x14ac:dyDescent="0.25">
      <c r="B8" s="13" t="s">
        <v>64</v>
      </c>
      <c r="C8" s="14">
        <v>1.2037037037037001E-3</v>
      </c>
      <c r="D8" s="15">
        <f t="shared" ref="D8:D18" si="0">IFERROR(C8/C$19,0)</f>
        <v>4.3387567793074538E-2</v>
      </c>
      <c r="E8" s="15">
        <f t="shared" ref="E8:E18" si="1">IFERROR(C8/C$30,0)</f>
        <v>8.8210347752332215E-3</v>
      </c>
      <c r="F8" s="14">
        <v>4.5601851851851897E-3</v>
      </c>
      <c r="G8" s="15">
        <f t="shared" ref="G8:G18" si="2">IFERROR(F8/F$19,0)</f>
        <v>0.27785613540197485</v>
      </c>
      <c r="H8" s="15">
        <f t="shared" ref="H8:H18" si="3">IFERROR(F8/F$30,0)</f>
        <v>0.13516295025728997</v>
      </c>
      <c r="I8" s="14">
        <v>5.7638888888888896E-3</v>
      </c>
      <c r="J8" s="15">
        <f t="shared" ref="J8:J18" si="4">IFERROR(I8/I$19,0)</f>
        <v>0.13053735255570129</v>
      </c>
      <c r="K8" s="17">
        <f t="shared" ref="K8:K18" si="5">IFERROR(I8/I$30,0)</f>
        <v>3.3866031961917717E-2</v>
      </c>
    </row>
    <row r="9" spans="2:11" s="5" customFormat="1" x14ac:dyDescent="0.25">
      <c r="B9" s="13" t="s">
        <v>65</v>
      </c>
      <c r="C9" s="14">
        <v>4.9421296296296297E-3</v>
      </c>
      <c r="D9" s="15">
        <f t="shared" si="0"/>
        <v>0.17813934084272004</v>
      </c>
      <c r="E9" s="15">
        <f t="shared" si="1"/>
        <v>3.6217133163698047E-2</v>
      </c>
      <c r="F9" s="14">
        <v>1.79398148148148E-3</v>
      </c>
      <c r="G9" s="15">
        <f t="shared" si="2"/>
        <v>0.10930888575458381</v>
      </c>
      <c r="H9" s="15">
        <f t="shared" si="3"/>
        <v>5.3173241852487077E-2</v>
      </c>
      <c r="I9" s="14">
        <v>6.7361111111111103E-3</v>
      </c>
      <c r="J9" s="15">
        <f t="shared" si="4"/>
        <v>0.15255570117955447</v>
      </c>
      <c r="K9" s="17">
        <f t="shared" si="5"/>
        <v>3.9578374702482141E-2</v>
      </c>
    </row>
    <row r="10" spans="2:11" s="5" customFormat="1" x14ac:dyDescent="0.25">
      <c r="B10" s="13" t="s">
        <v>11</v>
      </c>
      <c r="C10" s="14">
        <v>1.25462962962963E-2</v>
      </c>
      <c r="D10" s="15">
        <f t="shared" si="0"/>
        <v>0.45223195661243232</v>
      </c>
      <c r="E10" s="15">
        <f t="shared" si="1"/>
        <v>9.1942324003392722E-2</v>
      </c>
      <c r="F10" s="14">
        <v>4.8495370370370402E-3</v>
      </c>
      <c r="G10" s="15">
        <f t="shared" si="2"/>
        <v>0.29548660084626244</v>
      </c>
      <c r="H10" s="15">
        <f t="shared" si="3"/>
        <v>0.14373927958833624</v>
      </c>
      <c r="I10" s="14">
        <v>1.7395833333333301E-2</v>
      </c>
      <c r="J10" s="15">
        <f t="shared" si="4"/>
        <v>0.39397116644823021</v>
      </c>
      <c r="K10" s="17">
        <f t="shared" si="5"/>
        <v>0.10221013260795628</v>
      </c>
    </row>
    <row r="11" spans="2:11" s="5" customFormat="1" x14ac:dyDescent="0.25">
      <c r="B11" s="13" t="s">
        <v>12</v>
      </c>
      <c r="C11" s="14">
        <v>1.1226851851851901E-3</v>
      </c>
      <c r="D11" s="15">
        <f t="shared" si="0"/>
        <v>4.0467250730079438E-2</v>
      </c>
      <c r="E11" s="15">
        <f t="shared" si="1"/>
        <v>8.2273112807464306E-3</v>
      </c>
      <c r="F11" s="14">
        <v>0</v>
      </c>
      <c r="G11" s="15">
        <f t="shared" si="2"/>
        <v>0</v>
      </c>
      <c r="H11" s="15">
        <f t="shared" si="3"/>
        <v>0</v>
      </c>
      <c r="I11" s="14">
        <v>1.1226851851851901E-3</v>
      </c>
      <c r="J11" s="15">
        <f t="shared" si="4"/>
        <v>2.5425950196592526E-2</v>
      </c>
      <c r="K11" s="17">
        <f t="shared" si="5"/>
        <v>6.5963957837470531E-3</v>
      </c>
    </row>
    <row r="12" spans="2:11" s="5" customFormat="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67</v>
      </c>
      <c r="C13" s="14">
        <v>6.2500000000000001E-4</v>
      </c>
      <c r="D13" s="15">
        <f t="shared" si="0"/>
        <v>2.2528160200250311E-2</v>
      </c>
      <c r="E13" s="15">
        <f t="shared" si="1"/>
        <v>4.5801526717557245E-3</v>
      </c>
      <c r="F13" s="18">
        <v>3.3564814814814801E-4</v>
      </c>
      <c r="G13" s="15">
        <f t="shared" si="2"/>
        <v>2.0451339915373751E-2</v>
      </c>
      <c r="H13" s="15">
        <f t="shared" si="3"/>
        <v>9.9485420240137158E-3</v>
      </c>
      <c r="I13" s="18">
        <v>9.6064814814814797E-4</v>
      </c>
      <c r="J13" s="15">
        <f t="shared" si="4"/>
        <v>2.1756225425950206E-2</v>
      </c>
      <c r="K13" s="17">
        <f t="shared" si="5"/>
        <v>5.6443386603196172E-3</v>
      </c>
    </row>
    <row r="14" spans="2:11" s="5" customFormat="1" x14ac:dyDescent="0.25">
      <c r="B14" s="13" t="s">
        <v>68</v>
      </c>
      <c r="C14" s="14">
        <v>3.1250000000000001E-4</v>
      </c>
      <c r="D14" s="15">
        <f t="shared" si="0"/>
        <v>1.1264080100125156E-2</v>
      </c>
      <c r="E14" s="15">
        <f t="shared" si="1"/>
        <v>2.2900763358778622E-3</v>
      </c>
      <c r="F14" s="18">
        <v>1.85185185185185E-3</v>
      </c>
      <c r="G14" s="15">
        <f t="shared" si="2"/>
        <v>0.11283497884344132</v>
      </c>
      <c r="H14" s="15">
        <f t="shared" si="3"/>
        <v>5.4888507718696328E-2</v>
      </c>
      <c r="I14" s="18">
        <v>2.16435185185185E-3</v>
      </c>
      <c r="J14" s="15">
        <f t="shared" si="4"/>
        <v>4.9017038007863688E-2</v>
      </c>
      <c r="K14" s="17">
        <f t="shared" si="5"/>
        <v>1.2716763005780334E-2</v>
      </c>
    </row>
    <row r="15" spans="2:11" s="5" customFormat="1" x14ac:dyDescent="0.25">
      <c r="B15" s="13" t="s">
        <v>69</v>
      </c>
      <c r="C15" s="14">
        <v>5.78703703703704E-5</v>
      </c>
      <c r="D15" s="15">
        <f t="shared" si="0"/>
        <v>2.0859407592824374E-3</v>
      </c>
      <c r="E15" s="15">
        <f t="shared" si="1"/>
        <v>4.2408821034775249E-4</v>
      </c>
      <c r="F15" s="14">
        <v>0</v>
      </c>
      <c r="G15" s="15">
        <f t="shared" si="2"/>
        <v>0</v>
      </c>
      <c r="H15" s="15">
        <f t="shared" si="3"/>
        <v>0</v>
      </c>
      <c r="I15" s="14">
        <v>5.78703703703704E-5</v>
      </c>
      <c r="J15" s="15">
        <f t="shared" si="4"/>
        <v>1.3106159895150736E-3</v>
      </c>
      <c r="K15" s="17">
        <f t="shared" si="5"/>
        <v>3.4002040122407356E-4</v>
      </c>
    </row>
    <row r="16" spans="2:11" s="5" customFormat="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.75" thickBot="1" x14ac:dyDescent="0.3">
      <c r="B18" s="23" t="s">
        <v>14</v>
      </c>
      <c r="C18" s="24">
        <v>2.82407407407407E-3</v>
      </c>
      <c r="D18" s="25">
        <f t="shared" si="0"/>
        <v>0.10179390905298273</v>
      </c>
      <c r="E18" s="25">
        <f t="shared" si="1"/>
        <v>2.069550466497028E-2</v>
      </c>
      <c r="F18" s="24">
        <v>2.6620370370370399E-4</v>
      </c>
      <c r="G18" s="25">
        <f t="shared" si="2"/>
        <v>1.6220028208744724E-2</v>
      </c>
      <c r="H18" s="25">
        <f t="shared" si="3"/>
        <v>7.8902229845626143E-3</v>
      </c>
      <c r="I18" s="24">
        <v>3.0902777777777799E-3</v>
      </c>
      <c r="J18" s="25">
        <f t="shared" si="4"/>
        <v>6.9986893840104938E-2</v>
      </c>
      <c r="K18" s="27">
        <f t="shared" si="5"/>
        <v>1.8157089425365532E-2</v>
      </c>
    </row>
    <row r="19" spans="2:11" s="5" customFormat="1" ht="16.5" thickTop="1" thickBot="1" x14ac:dyDescent="0.3">
      <c r="B19" s="36" t="s">
        <v>3</v>
      </c>
      <c r="C19" s="37">
        <f>SUM(C7:C18)</f>
        <v>2.7743055555555559E-2</v>
      </c>
      <c r="D19" s="38">
        <f>IFERROR(SUM(D7:D18),0)</f>
        <v>1</v>
      </c>
      <c r="E19" s="38">
        <f>IFERROR(SUM(E7:E18),0)</f>
        <v>0.20330788804071245</v>
      </c>
      <c r="F19" s="37">
        <f>SUM(F7:F18)</f>
        <v>1.6412037037037041E-2</v>
      </c>
      <c r="G19" s="38">
        <f>IFERROR(SUM(G7:G18),0)</f>
        <v>1</v>
      </c>
      <c r="H19" s="38">
        <f>IFERROR(SUM(H7:H18),0)</f>
        <v>0.48644939965694683</v>
      </c>
      <c r="I19" s="37">
        <f>SUM(I7:I18)</f>
        <v>4.4155092592592565E-2</v>
      </c>
      <c r="J19" s="38">
        <f>IFERROR(SUM(J7:J18),0)</f>
        <v>1.0000000000000002</v>
      </c>
      <c r="K19" s="39">
        <f>IFERROR(SUM(K7:K18),0)</f>
        <v>0.25943556613396784</v>
      </c>
    </row>
    <row r="20" spans="2:11" s="5" customFormat="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s="5" customFormat="1" x14ac:dyDescent="0.25">
      <c r="B22" s="21" t="s">
        <v>16</v>
      </c>
      <c r="C22" s="14">
        <v>1.2523148148148099E-2</v>
      </c>
      <c r="D22" s="22"/>
      <c r="E22" s="15">
        <f>IFERROR(C22/C$30,0)</f>
        <v>9.1772688719253231E-2</v>
      </c>
      <c r="F22" s="14">
        <v>2.66203703703704E-3</v>
      </c>
      <c r="G22" s="22"/>
      <c r="H22" s="15">
        <f>IFERROR(F22/F$30,0)</f>
        <v>7.8902229845626143E-2</v>
      </c>
      <c r="I22" s="14">
        <v>1.5185185185185201E-2</v>
      </c>
      <c r="J22" s="22"/>
      <c r="K22" s="17">
        <f>IFERROR(I22/I$30,0)</f>
        <v>8.9221353281196958E-2</v>
      </c>
    </row>
    <row r="23" spans="2:11" s="5" customFormat="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25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25">
      <c r="B25" s="21" t="s">
        <v>19</v>
      </c>
      <c r="C25" s="14">
        <v>2.3634259259259299E-2</v>
      </c>
      <c r="D25" s="22"/>
      <c r="E25" s="15">
        <f t="shared" si="6"/>
        <v>0.17319762510602232</v>
      </c>
      <c r="F25" s="14">
        <v>5.2083333333333296E-3</v>
      </c>
      <c r="G25" s="22"/>
      <c r="H25" s="15">
        <f t="shared" si="7"/>
        <v>0.15437392795883345</v>
      </c>
      <c r="I25" s="14">
        <v>2.88425925925926E-2</v>
      </c>
      <c r="J25" s="22"/>
      <c r="K25" s="17">
        <f t="shared" si="8"/>
        <v>0.16946616797007821</v>
      </c>
    </row>
    <row r="26" spans="2:11" s="5" customFormat="1" x14ac:dyDescent="0.25">
      <c r="B26" s="21" t="s">
        <v>20</v>
      </c>
      <c r="C26" s="14">
        <v>7.2557870370370398E-2</v>
      </c>
      <c r="D26" s="22"/>
      <c r="E26" s="15">
        <f t="shared" si="6"/>
        <v>0.53172179813401199</v>
      </c>
      <c r="F26" s="14">
        <v>9.4560185185185198E-3</v>
      </c>
      <c r="G26" s="22"/>
      <c r="H26" s="15">
        <f t="shared" si="7"/>
        <v>0.28027444253859346</v>
      </c>
      <c r="I26" s="14">
        <v>8.20138888888889E-2</v>
      </c>
      <c r="J26" s="22"/>
      <c r="K26" s="17">
        <f t="shared" si="8"/>
        <v>0.4818769126147569</v>
      </c>
    </row>
    <row r="27" spans="2:11" s="5" customFormat="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s="5" customFormat="1" ht="16.5" thickTop="1" thickBot="1" x14ac:dyDescent="0.3">
      <c r="B28" s="36" t="s">
        <v>3</v>
      </c>
      <c r="C28" s="37">
        <f>SUM(C22:C27)</f>
        <v>0.1087152777777778</v>
      </c>
      <c r="D28" s="38"/>
      <c r="E28" s="38">
        <f>IFERROR(SUM(E22:E27),0)</f>
        <v>0.79669211195928757</v>
      </c>
      <c r="F28" s="37">
        <f>SUM(F22:F27)</f>
        <v>1.7326388888888891E-2</v>
      </c>
      <c r="G28" s="38"/>
      <c r="H28" s="38">
        <f>IFERROR(SUM(H22:H27),0)</f>
        <v>0.513550600343053</v>
      </c>
      <c r="I28" s="37">
        <f>SUM(I22:I27)</f>
        <v>0.12604166666666672</v>
      </c>
      <c r="J28" s="38"/>
      <c r="K28" s="39">
        <f>IFERROR(SUM(K22:K27),0)</f>
        <v>0.74056443386603199</v>
      </c>
    </row>
    <row r="29" spans="2:11" s="5" customFormat="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6.5" thickTop="1" thickBot="1" x14ac:dyDescent="0.3">
      <c r="B30" s="36" t="s">
        <v>6</v>
      </c>
      <c r="C30" s="37">
        <f>SUM(C19,C28)</f>
        <v>0.13645833333333335</v>
      </c>
      <c r="D30" s="40"/>
      <c r="E30" s="41">
        <f>IFERROR(SUM(E19,E28),0)</f>
        <v>1</v>
      </c>
      <c r="F30" s="37">
        <f>SUM(F19,F28)</f>
        <v>3.3738425925925936E-2</v>
      </c>
      <c r="G30" s="40"/>
      <c r="H30" s="41">
        <f>IFERROR(SUM(H19,H28),0)</f>
        <v>0.99999999999999978</v>
      </c>
      <c r="I30" s="37">
        <f>SUM(I19,I28)</f>
        <v>0.17019675925925928</v>
      </c>
      <c r="J30" s="40"/>
      <c r="K30" s="43">
        <f>IFERROR(SUM(K19,K28),0)</f>
        <v>0.99999999999999978</v>
      </c>
    </row>
    <row r="31" spans="2:11" s="5" customFormat="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8"/>
      <c r="D32" s="8"/>
      <c r="E32" s="8"/>
      <c r="F32" s="8"/>
      <c r="H32" s="8"/>
    </row>
    <row r="33" spans="3:8" s="5" customFormat="1" x14ac:dyDescent="0.25">
      <c r="C33" s="8"/>
      <c r="D33" s="8"/>
      <c r="E33" s="8"/>
      <c r="F33" s="8"/>
      <c r="H33" s="8"/>
    </row>
    <row r="34" spans="3:8" s="5" customFormat="1" x14ac:dyDescent="0.25">
      <c r="C34" s="8"/>
      <c r="D34" s="8"/>
      <c r="E34" s="8"/>
      <c r="F34" s="8"/>
      <c r="H34" s="8"/>
    </row>
    <row r="35" spans="3:8" s="5" customFormat="1" x14ac:dyDescent="0.25">
      <c r="C35" s="8"/>
      <c r="D35" s="8"/>
      <c r="E35" s="8"/>
      <c r="F35" s="8"/>
      <c r="H35" s="8"/>
    </row>
    <row r="36" spans="3:8" s="5" customFormat="1" x14ac:dyDescent="0.25">
      <c r="C36" s="8"/>
      <c r="D36" s="8"/>
      <c r="E36" s="8"/>
      <c r="F36" s="8"/>
      <c r="H36" s="8"/>
    </row>
    <row r="37" spans="3:8" s="5" customFormat="1" x14ac:dyDescent="0.25">
      <c r="C37" s="8"/>
      <c r="D37" s="8"/>
      <c r="E37" s="8"/>
      <c r="F37" s="8"/>
      <c r="H37" s="8"/>
    </row>
    <row r="38" spans="3:8" s="5" customFormat="1" x14ac:dyDescent="0.25">
      <c r="C38" s="8"/>
      <c r="D38" s="8"/>
      <c r="E38" s="8"/>
      <c r="F38" s="8"/>
      <c r="H38" s="8"/>
    </row>
    <row r="39" spans="3:8" s="5" customFormat="1" x14ac:dyDescent="0.25">
      <c r="C39" s="8"/>
      <c r="D39" s="8"/>
      <c r="E39" s="8"/>
      <c r="F39" s="8"/>
      <c r="H39" s="8"/>
    </row>
    <row r="40" spans="3:8" s="5" customFormat="1" x14ac:dyDescent="0.25">
      <c r="C40" s="8"/>
      <c r="D40" s="8"/>
      <c r="E40" s="8"/>
      <c r="F40" s="8"/>
      <c r="H40" s="8"/>
    </row>
    <row r="41" spans="3:8" s="5" customFormat="1" x14ac:dyDescent="0.25">
      <c r="C41" s="8"/>
      <c r="D41" s="8"/>
      <c r="E41" s="8"/>
      <c r="F41" s="8"/>
      <c r="H41" s="8"/>
    </row>
    <row r="42" spans="3:8" s="5" customFormat="1" x14ac:dyDescent="0.25">
      <c r="C42" s="8"/>
      <c r="D42" s="8"/>
      <c r="E42" s="8"/>
      <c r="F42" s="8"/>
      <c r="H42" s="8"/>
    </row>
    <row r="43" spans="3:8" s="5" customFormat="1" x14ac:dyDescent="0.25">
      <c r="C43" s="8"/>
      <c r="D43" s="8"/>
      <c r="E43" s="8"/>
      <c r="F43" s="8"/>
      <c r="H43" s="8"/>
    </row>
    <row r="44" spans="3:8" s="5" customFormat="1" x14ac:dyDescent="0.25">
      <c r="C44" s="8"/>
      <c r="D44" s="8"/>
      <c r="E44" s="8"/>
      <c r="F44" s="8"/>
      <c r="H44" s="8"/>
    </row>
    <row r="45" spans="3:8" s="5" customFormat="1" x14ac:dyDescent="0.25">
      <c r="C45" s="8"/>
      <c r="D45" s="8"/>
      <c r="E45" s="8"/>
      <c r="F45" s="8"/>
      <c r="H45" s="8"/>
    </row>
    <row r="46" spans="3:8" s="5" customFormat="1" x14ac:dyDescent="0.25">
      <c r="C46" s="8"/>
      <c r="D46" s="8"/>
      <c r="E46" s="8"/>
      <c r="F46" s="8"/>
      <c r="H46" s="8"/>
    </row>
    <row r="47" spans="3:8" s="5" customFormat="1" x14ac:dyDescent="0.25">
      <c r="C47" s="8"/>
      <c r="D47" s="8"/>
      <c r="E47" s="8"/>
      <c r="F47" s="8"/>
      <c r="H47" s="8"/>
    </row>
    <row r="48" spans="3:8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&amp;R9</oddFoot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1"/>
  <sheetViews>
    <sheetView showGridLines="0" showZeros="0" topLeftCell="A2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98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6" customFormat="1" ht="24" customHeight="1" x14ac:dyDescent="0.25">
      <c r="B5" s="87" t="s">
        <v>10</v>
      </c>
      <c r="C5" s="88" t="s">
        <v>84</v>
      </c>
      <c r="D5" s="89" t="s">
        <v>5</v>
      </c>
    </row>
    <row r="6" spans="2:4" s="86" customFormat="1" ht="24" customHeight="1" x14ac:dyDescent="0.25">
      <c r="B6" s="90" t="s">
        <v>101</v>
      </c>
      <c r="C6" s="91">
        <v>5.2314814814814802E-3</v>
      </c>
      <c r="D6" s="119">
        <v>0.15506003430531701</v>
      </c>
    </row>
    <row r="7" spans="2:4" s="86" customFormat="1" ht="24" customHeight="1" x14ac:dyDescent="0.25">
      <c r="B7" s="90" t="s">
        <v>100</v>
      </c>
      <c r="C7" s="91">
        <v>5.2083333333333296E-3</v>
      </c>
      <c r="D7" s="119">
        <v>0.15437392795883401</v>
      </c>
    </row>
    <row r="8" spans="2:4" s="86" customFormat="1" ht="24" customHeight="1" x14ac:dyDescent="0.25">
      <c r="B8" s="90" t="s">
        <v>102</v>
      </c>
      <c r="C8" s="91">
        <v>4.2245370370370397E-3</v>
      </c>
      <c r="D8" s="119">
        <v>0.12521440823327601</v>
      </c>
    </row>
    <row r="9" spans="2:4" s="86" customFormat="1" ht="24" customHeight="1" x14ac:dyDescent="0.25">
      <c r="B9" s="90" t="s">
        <v>193</v>
      </c>
      <c r="C9" s="91">
        <v>2.9629629629629602E-3</v>
      </c>
      <c r="D9" s="119">
        <v>8.7821612349914202E-2</v>
      </c>
    </row>
    <row r="10" spans="2:4" s="86" customFormat="1" ht="24" customHeight="1" x14ac:dyDescent="0.25">
      <c r="B10" s="90" t="s">
        <v>174</v>
      </c>
      <c r="C10" s="91">
        <v>2.7893518518518502E-3</v>
      </c>
      <c r="D10" s="119">
        <v>8.2675814751286505E-2</v>
      </c>
    </row>
    <row r="11" spans="2:4" s="86" customFormat="1" ht="24" customHeight="1" x14ac:dyDescent="0.25">
      <c r="B11" s="90" t="s">
        <v>172</v>
      </c>
      <c r="C11" s="91">
        <v>2.66203703703704E-3</v>
      </c>
      <c r="D11" s="119">
        <v>7.8902229845626101E-2</v>
      </c>
    </row>
    <row r="12" spans="2:4" s="86" customFormat="1" ht="24" customHeight="1" x14ac:dyDescent="0.25">
      <c r="B12" s="90" t="s">
        <v>187</v>
      </c>
      <c r="C12" s="91">
        <v>1.85185185185185E-3</v>
      </c>
      <c r="D12" s="119">
        <v>5.4888507718696397E-2</v>
      </c>
    </row>
    <row r="13" spans="2:4" s="86" customFormat="1" ht="24" customHeight="1" x14ac:dyDescent="0.25">
      <c r="B13" s="90" t="s">
        <v>175</v>
      </c>
      <c r="C13" s="91">
        <v>1.7592592592592601E-3</v>
      </c>
      <c r="D13" s="119">
        <v>5.2144082332761597E-2</v>
      </c>
    </row>
    <row r="14" spans="2:4" s="86" customFormat="1" ht="24" customHeight="1" x14ac:dyDescent="0.25">
      <c r="B14" s="90" t="s">
        <v>110</v>
      </c>
      <c r="C14" s="91">
        <v>1.5972222222222199E-3</v>
      </c>
      <c r="D14" s="119">
        <v>4.73413379073757E-2</v>
      </c>
    </row>
    <row r="15" spans="2:4" s="86" customFormat="1" ht="24" customHeight="1" x14ac:dyDescent="0.25">
      <c r="B15" s="90" t="s">
        <v>109</v>
      </c>
      <c r="C15" s="91">
        <v>1.37731481481481E-3</v>
      </c>
      <c r="D15" s="119">
        <v>4.0823327615780398E-2</v>
      </c>
    </row>
    <row r="16" spans="2:4" s="86" customFormat="1" ht="24" customHeight="1" x14ac:dyDescent="0.25">
      <c r="B16" s="90" t="s">
        <v>173</v>
      </c>
      <c r="C16" s="91">
        <v>1.37731481481481E-3</v>
      </c>
      <c r="D16" s="119">
        <v>4.0823327615780398E-2</v>
      </c>
    </row>
    <row r="17" spans="2:4" s="86" customFormat="1" ht="24" customHeight="1" x14ac:dyDescent="0.25">
      <c r="B17" s="90" t="s">
        <v>138</v>
      </c>
      <c r="C17" s="91">
        <v>1.3425925925925901E-3</v>
      </c>
      <c r="D17" s="119">
        <v>3.9794168096054898E-2</v>
      </c>
    </row>
    <row r="18" spans="2:4" s="86" customFormat="1" ht="24" customHeight="1" x14ac:dyDescent="0.25">
      <c r="B18" s="90" t="s">
        <v>127</v>
      </c>
      <c r="C18" s="91">
        <v>4.5138888888888898E-4</v>
      </c>
      <c r="D18" s="119">
        <v>1.33790737564322E-2</v>
      </c>
    </row>
    <row r="19" spans="2:4" s="86" customFormat="1" ht="24" customHeight="1" x14ac:dyDescent="0.25">
      <c r="B19" s="90" t="s">
        <v>105</v>
      </c>
      <c r="C19" s="91">
        <v>3.3564814814814801E-4</v>
      </c>
      <c r="D19" s="119">
        <v>9.9485420240137193E-3</v>
      </c>
    </row>
    <row r="20" spans="2:4" s="86" customFormat="1" ht="24" customHeight="1" x14ac:dyDescent="0.25">
      <c r="B20" s="90" t="s">
        <v>136</v>
      </c>
      <c r="C20" s="91">
        <v>3.00925925925926E-4</v>
      </c>
      <c r="D20" s="119">
        <v>8.9193825042881703E-3</v>
      </c>
    </row>
    <row r="21" spans="2:4" s="86" customFormat="1" ht="24" customHeight="1" thickBot="1" x14ac:dyDescent="0.3">
      <c r="B21" s="93" t="s">
        <v>189</v>
      </c>
      <c r="C21" s="94">
        <v>2.6620370370370399E-4</v>
      </c>
      <c r="D21" s="120">
        <v>7.8902229845626108E-3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&amp;R62
</oddFooter>
  </headerFooter>
  <rowBreaks count="1" manualBreakCount="1">
    <brk id="27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103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5" customFormat="1" ht="24" customHeight="1" x14ac:dyDescent="0.25">
      <c r="B5" s="87" t="s">
        <v>10</v>
      </c>
      <c r="C5" s="88" t="s">
        <v>84</v>
      </c>
      <c r="D5" s="89" t="s">
        <v>5</v>
      </c>
    </row>
    <row r="6" spans="2:4" s="85" customFormat="1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&amp;R63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104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ht="24" customHeight="1" x14ac:dyDescent="0.25">
      <c r="B5" s="87" t="s">
        <v>10</v>
      </c>
      <c r="C5" s="88" t="s">
        <v>84</v>
      </c>
      <c r="D5" s="89" t="s">
        <v>5</v>
      </c>
    </row>
    <row r="6" spans="2:4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&amp;R64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86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ht="24" customHeight="1" x14ac:dyDescent="0.25">
      <c r="B5" s="123" t="s">
        <v>10</v>
      </c>
      <c r="C5" s="124" t="s">
        <v>84</v>
      </c>
      <c r="D5" s="125" t="s">
        <v>5</v>
      </c>
    </row>
    <row r="6" spans="2:4" ht="24" customHeight="1" x14ac:dyDescent="0.25">
      <c r="B6" s="81"/>
      <c r="C6" s="82"/>
      <c r="D6" s="8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&amp;R65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60" t="s">
        <v>87</v>
      </c>
      <c r="C3" s="161"/>
      <c r="D3" s="162"/>
    </row>
    <row r="4" spans="2:4" s="86" customFormat="1" ht="23.25" customHeight="1" x14ac:dyDescent="0.25">
      <c r="B4" s="163" t="s">
        <v>234</v>
      </c>
      <c r="C4" s="164"/>
      <c r="D4" s="165"/>
    </row>
    <row r="5" spans="2:4" s="86" customFormat="1" ht="23.25" customHeight="1" x14ac:dyDescent="0.25">
      <c r="B5" s="87" t="s">
        <v>10</v>
      </c>
      <c r="C5" s="88" t="s">
        <v>84</v>
      </c>
      <c r="D5" s="89" t="s">
        <v>5</v>
      </c>
    </row>
    <row r="6" spans="2:4" s="86" customFormat="1" ht="23.25" customHeight="1" thickBot="1" x14ac:dyDescent="0.3">
      <c r="B6" s="126"/>
      <c r="C6" s="127"/>
      <c r="D6" s="12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&amp;R66
</oddFooter>
  </headerFooter>
  <rowBreaks count="1" manualBreakCount="1">
    <brk id="29" max="16383" man="1"/>
  </rowBreaks>
  <colBreaks count="1" manualBreakCount="1">
    <brk id="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88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6" customFormat="1" ht="24" customHeight="1" x14ac:dyDescent="0.25">
      <c r="B5" s="87" t="s">
        <v>10</v>
      </c>
      <c r="C5" s="88" t="s">
        <v>84</v>
      </c>
      <c r="D5" s="89" t="s">
        <v>5</v>
      </c>
    </row>
    <row r="6" spans="2:4" s="86" customFormat="1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&amp;R67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10"/>
  <sheetViews>
    <sheetView showGridLines="0" showZeros="0" zoomScale="60" zoomScaleNormal="60" zoomScaleSheetLayoutView="100" zoomScalePageLayoutView="8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89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6" customFormat="1" ht="24" customHeight="1" x14ac:dyDescent="0.25">
      <c r="B5" s="87" t="s">
        <v>10</v>
      </c>
      <c r="C5" s="88" t="s">
        <v>84</v>
      </c>
      <c r="D5" s="89" t="s">
        <v>5</v>
      </c>
    </row>
    <row r="6" spans="2:4" s="86" customFormat="1" ht="24" customHeight="1" x14ac:dyDescent="0.25">
      <c r="B6" s="90" t="s">
        <v>100</v>
      </c>
      <c r="C6" s="91">
        <v>1.0416666666666699E-3</v>
      </c>
      <c r="D6" s="119">
        <v>0.40358744394618801</v>
      </c>
    </row>
    <row r="7" spans="2:4" s="86" customFormat="1" ht="24" customHeight="1" x14ac:dyDescent="0.25">
      <c r="B7" s="90" t="s">
        <v>108</v>
      </c>
      <c r="C7" s="91">
        <v>7.4074074074074103E-4</v>
      </c>
      <c r="D7" s="119">
        <v>0.28699551569506698</v>
      </c>
    </row>
    <row r="8" spans="2:4" s="86" customFormat="1" ht="24" customHeight="1" x14ac:dyDescent="0.25">
      <c r="B8" s="90" t="s">
        <v>110</v>
      </c>
      <c r="C8" s="91">
        <v>5.5555555555555599E-4</v>
      </c>
      <c r="D8" s="119">
        <v>0.21524663677129999</v>
      </c>
    </row>
    <row r="9" spans="2:4" s="86" customFormat="1" ht="24" customHeight="1" x14ac:dyDescent="0.25">
      <c r="B9" s="90" t="s">
        <v>172</v>
      </c>
      <c r="C9" s="91">
        <v>1.2731481481481499E-4</v>
      </c>
      <c r="D9" s="119">
        <v>4.9327354260089697E-2</v>
      </c>
    </row>
    <row r="10" spans="2:4" s="86" customFormat="1" ht="24" customHeight="1" thickBot="1" x14ac:dyDescent="0.3">
      <c r="B10" s="93" t="s">
        <v>188</v>
      </c>
      <c r="C10" s="94">
        <v>1.15740740740741E-4</v>
      </c>
      <c r="D10" s="120">
        <v>4.4843049327354299E-2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&amp;R68
</oddFooter>
  </headerFooter>
  <rowBreaks count="1" manualBreakCount="1">
    <brk id="18" max="16383" man="1"/>
  </rowBreaks>
  <colBreaks count="1" manualBreakCount="1">
    <brk id="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3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66" t="s">
        <v>90</v>
      </c>
      <c r="C3" s="167"/>
      <c r="D3" s="168"/>
    </row>
    <row r="4" spans="2:4" s="86" customFormat="1" ht="23.25" customHeight="1" x14ac:dyDescent="0.25">
      <c r="B4" s="169" t="s">
        <v>234</v>
      </c>
      <c r="C4" s="170"/>
      <c r="D4" s="171"/>
    </row>
    <row r="5" spans="2:4" s="86" customFormat="1" ht="23.25" customHeight="1" x14ac:dyDescent="0.25">
      <c r="B5" s="128" t="s">
        <v>10</v>
      </c>
      <c r="C5" s="129" t="s">
        <v>84</v>
      </c>
      <c r="D5" s="130" t="s">
        <v>5</v>
      </c>
    </row>
    <row r="6" spans="2:4" s="86" customFormat="1" ht="23.25" customHeight="1" x14ac:dyDescent="0.25">
      <c r="B6" s="131" t="s">
        <v>100</v>
      </c>
      <c r="C6" s="132">
        <v>2.9629629629629602E-3</v>
      </c>
      <c r="D6" s="133">
        <v>0.176673567977916</v>
      </c>
    </row>
    <row r="7" spans="2:4" s="86" customFormat="1" ht="23.25" customHeight="1" x14ac:dyDescent="0.25">
      <c r="B7" s="131" t="s">
        <v>101</v>
      </c>
      <c r="C7" s="132">
        <v>2.38425925925926E-3</v>
      </c>
      <c r="D7" s="133">
        <v>0.14216701173222901</v>
      </c>
    </row>
    <row r="8" spans="2:4" s="86" customFormat="1" ht="23.25" customHeight="1" x14ac:dyDescent="0.25">
      <c r="B8" s="131" t="s">
        <v>135</v>
      </c>
      <c r="C8" s="132">
        <v>1.2615740740740699E-3</v>
      </c>
      <c r="D8" s="133">
        <v>7.5224292615597002E-2</v>
      </c>
    </row>
    <row r="9" spans="2:4" s="86" customFormat="1" ht="23.25" customHeight="1" x14ac:dyDescent="0.25">
      <c r="B9" s="131" t="s">
        <v>194</v>
      </c>
      <c r="C9" s="132">
        <v>1.1458333333333301E-3</v>
      </c>
      <c r="D9" s="133">
        <v>6.8322981366459604E-2</v>
      </c>
    </row>
    <row r="10" spans="2:4" s="86" customFormat="1" ht="23.25" customHeight="1" x14ac:dyDescent="0.25">
      <c r="B10" s="131" t="s">
        <v>99</v>
      </c>
      <c r="C10" s="132">
        <v>1.13425925925926E-3</v>
      </c>
      <c r="D10" s="133">
        <v>6.7632850241545903E-2</v>
      </c>
    </row>
    <row r="11" spans="2:4" s="86" customFormat="1" ht="23.25" customHeight="1" x14ac:dyDescent="0.25">
      <c r="B11" s="131" t="s">
        <v>102</v>
      </c>
      <c r="C11" s="132">
        <v>1.13425925925926E-3</v>
      </c>
      <c r="D11" s="133">
        <v>6.7632850241545903E-2</v>
      </c>
    </row>
    <row r="12" spans="2:4" s="86" customFormat="1" ht="23.25" customHeight="1" x14ac:dyDescent="0.25">
      <c r="B12" s="131" t="s">
        <v>195</v>
      </c>
      <c r="C12" s="132">
        <v>1.0879629629629601E-3</v>
      </c>
      <c r="D12" s="133">
        <v>6.4872325741891002E-2</v>
      </c>
    </row>
    <row r="13" spans="2:4" s="86" customFormat="1" ht="23.25" customHeight="1" x14ac:dyDescent="0.25">
      <c r="B13" s="131" t="s">
        <v>110</v>
      </c>
      <c r="C13" s="132">
        <v>1.0416666666666699E-3</v>
      </c>
      <c r="D13" s="133">
        <v>6.2111801242236003E-2</v>
      </c>
    </row>
    <row r="14" spans="2:4" s="86" customFormat="1" ht="23.25" customHeight="1" x14ac:dyDescent="0.25">
      <c r="B14" s="131" t="s">
        <v>196</v>
      </c>
      <c r="C14" s="132">
        <v>6.5972222222222203E-4</v>
      </c>
      <c r="D14" s="133">
        <v>3.9337474120082802E-2</v>
      </c>
    </row>
    <row r="15" spans="2:4" s="86" customFormat="1" ht="23.25" customHeight="1" x14ac:dyDescent="0.25">
      <c r="B15" s="131" t="s">
        <v>197</v>
      </c>
      <c r="C15" s="132">
        <v>6.2500000000000001E-4</v>
      </c>
      <c r="D15" s="133">
        <v>3.7267080745341602E-2</v>
      </c>
    </row>
    <row r="16" spans="2:4" s="86" customFormat="1" ht="23.25" customHeight="1" x14ac:dyDescent="0.25">
      <c r="B16" s="131" t="s">
        <v>198</v>
      </c>
      <c r="C16" s="132">
        <v>5.09259259259259E-4</v>
      </c>
      <c r="D16" s="133">
        <v>3.0365769496204301E-2</v>
      </c>
    </row>
    <row r="17" spans="2:4" s="86" customFormat="1" ht="23.25" customHeight="1" x14ac:dyDescent="0.25">
      <c r="B17" s="131" t="s">
        <v>199</v>
      </c>
      <c r="C17" s="132">
        <v>5.09259259259259E-4</v>
      </c>
      <c r="D17" s="133">
        <v>3.0365769496204301E-2</v>
      </c>
    </row>
    <row r="18" spans="2:4" s="86" customFormat="1" ht="23.25" customHeight="1" x14ac:dyDescent="0.25">
      <c r="B18" s="131" t="s">
        <v>200</v>
      </c>
      <c r="C18" s="132">
        <v>4.8611111111111099E-4</v>
      </c>
      <c r="D18" s="133">
        <v>2.8985507246376802E-2</v>
      </c>
    </row>
    <row r="19" spans="2:4" s="86" customFormat="1" ht="23.25" customHeight="1" x14ac:dyDescent="0.25">
      <c r="B19" s="131" t="s">
        <v>108</v>
      </c>
      <c r="C19" s="132">
        <v>4.7453703703703698E-4</v>
      </c>
      <c r="D19" s="133">
        <v>2.8295376121463101E-2</v>
      </c>
    </row>
    <row r="20" spans="2:4" s="86" customFormat="1" ht="23.25" customHeight="1" x14ac:dyDescent="0.25">
      <c r="B20" s="131" t="s">
        <v>172</v>
      </c>
      <c r="C20" s="132">
        <v>4.7453703703703698E-4</v>
      </c>
      <c r="D20" s="133">
        <v>2.8295376121463101E-2</v>
      </c>
    </row>
    <row r="21" spans="2:4" s="86" customFormat="1" ht="23.25" customHeight="1" x14ac:dyDescent="0.25">
      <c r="B21" s="131" t="s">
        <v>106</v>
      </c>
      <c r="C21" s="132">
        <v>3.2407407407407401E-4</v>
      </c>
      <c r="D21" s="133">
        <v>1.9323671497584499E-2</v>
      </c>
    </row>
    <row r="22" spans="2:4" s="86" customFormat="1" ht="23.25" customHeight="1" x14ac:dyDescent="0.25">
      <c r="B22" s="131" t="s">
        <v>137</v>
      </c>
      <c r="C22" s="132">
        <v>2.89351851851852E-4</v>
      </c>
      <c r="D22" s="133">
        <v>1.7253278122843298E-2</v>
      </c>
    </row>
    <row r="23" spans="2:4" s="86" customFormat="1" ht="23.25" customHeight="1" thickBot="1" x14ac:dyDescent="0.3">
      <c r="B23" s="135" t="s">
        <v>111</v>
      </c>
      <c r="C23" s="136">
        <v>2.6620370370370399E-4</v>
      </c>
      <c r="D23" s="134">
        <v>1.58730158730159E-2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&amp;R69
</oddFooter>
  </headerFooter>
  <rowBreaks count="1" manualBreakCount="1">
    <brk id="28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91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6" customFormat="1" ht="24" customHeight="1" x14ac:dyDescent="0.25">
      <c r="B5" s="87" t="s">
        <v>10</v>
      </c>
      <c r="C5" s="88" t="s">
        <v>84</v>
      </c>
      <c r="D5" s="89" t="s">
        <v>5</v>
      </c>
    </row>
    <row r="6" spans="2:4" s="86" customFormat="1" ht="23.25" customHeight="1" thickBot="1" x14ac:dyDescent="0.3">
      <c r="B6" s="135" t="s">
        <v>172</v>
      </c>
      <c r="C6" s="136">
        <v>3.00925925925926E-4</v>
      </c>
      <c r="D6" s="134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&amp;R70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13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92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6" customFormat="1" ht="23.25" customHeight="1" x14ac:dyDescent="0.25">
      <c r="B5" s="87" t="s">
        <v>10</v>
      </c>
      <c r="C5" s="88" t="s">
        <v>84</v>
      </c>
      <c r="D5" s="89" t="s">
        <v>5</v>
      </c>
    </row>
    <row r="6" spans="2:4" s="86" customFormat="1" ht="23.25" customHeight="1" x14ac:dyDescent="0.25">
      <c r="B6" s="90" t="s">
        <v>172</v>
      </c>
      <c r="C6" s="91">
        <v>3.0787037037036998E-3</v>
      </c>
      <c r="D6" s="119">
        <v>0.29887640449438202</v>
      </c>
    </row>
    <row r="7" spans="2:4" s="86" customFormat="1" ht="23.25" customHeight="1" x14ac:dyDescent="0.25">
      <c r="B7" s="90" t="s">
        <v>101</v>
      </c>
      <c r="C7" s="91">
        <v>2.6504629629629599E-3</v>
      </c>
      <c r="D7" s="119">
        <v>0.25730337078651699</v>
      </c>
    </row>
    <row r="8" spans="2:4" s="86" customFormat="1" ht="23.25" customHeight="1" x14ac:dyDescent="0.25">
      <c r="B8" s="90" t="s">
        <v>112</v>
      </c>
      <c r="C8" s="91">
        <v>1.16898148148148E-3</v>
      </c>
      <c r="D8" s="119">
        <v>0.113483146067416</v>
      </c>
    </row>
    <row r="9" spans="2:4" s="86" customFormat="1" ht="23.25" customHeight="1" x14ac:dyDescent="0.25">
      <c r="B9" s="90" t="s">
        <v>100</v>
      </c>
      <c r="C9" s="91">
        <v>9.9537037037036999E-4</v>
      </c>
      <c r="D9" s="119">
        <v>9.6629213483146098E-2</v>
      </c>
    </row>
    <row r="10" spans="2:4" s="86" customFormat="1" ht="23.25" customHeight="1" x14ac:dyDescent="0.25">
      <c r="B10" s="90" t="s">
        <v>107</v>
      </c>
      <c r="C10" s="91">
        <v>9.1435185185185196E-4</v>
      </c>
      <c r="D10" s="119">
        <v>8.8764044943820203E-2</v>
      </c>
    </row>
    <row r="11" spans="2:4" s="86" customFormat="1" ht="23.25" customHeight="1" x14ac:dyDescent="0.25">
      <c r="B11" s="90" t="s">
        <v>108</v>
      </c>
      <c r="C11" s="91">
        <v>7.5231481481481503E-4</v>
      </c>
      <c r="D11" s="119">
        <v>7.3033707865168496E-2</v>
      </c>
    </row>
    <row r="12" spans="2:4" s="86" customFormat="1" ht="23.25" customHeight="1" x14ac:dyDescent="0.25">
      <c r="B12" s="90" t="s">
        <v>110</v>
      </c>
      <c r="C12" s="91">
        <v>4.3981481481481503E-4</v>
      </c>
      <c r="D12" s="119">
        <v>4.2696629213483099E-2</v>
      </c>
    </row>
    <row r="13" spans="2:4" s="86" customFormat="1" ht="23.25" customHeight="1" thickBot="1" x14ac:dyDescent="0.3">
      <c r="B13" s="93" t="s">
        <v>201</v>
      </c>
      <c r="C13" s="94">
        <v>3.00925925925926E-4</v>
      </c>
      <c r="D13" s="120">
        <v>2.92134831460674E-2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&amp;R71
</oddFooter>
  </headerFooter>
  <rowBreaks count="1" manualBreakCount="1">
    <brk id="29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zoomScale="70" zoomScaleNormal="7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0" t="s">
        <v>52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4.0625000000000001E-3</v>
      </c>
      <c r="D7" s="15">
        <f>IFERROR(C7/C$19,0)</f>
        <v>0.60205831903945095</v>
      </c>
      <c r="E7" s="15">
        <f>IFERROR(C7/C$30,0)</f>
        <v>0.14397046759639065</v>
      </c>
      <c r="F7" s="14">
        <v>0</v>
      </c>
      <c r="G7" s="15">
        <f>IFERROR(F7/F$19,0)</f>
        <v>0</v>
      </c>
      <c r="H7" s="15">
        <f>IFERROR(F7/F$30,0)</f>
        <v>0</v>
      </c>
      <c r="I7" s="14">
        <v>4.0625000000000001E-3</v>
      </c>
      <c r="J7" s="15">
        <f>IFERROR(I7/I$19,0)</f>
        <v>0.60205831903945095</v>
      </c>
      <c r="K7" s="17">
        <f>IFERROR(I7/I$30,0)</f>
        <v>0.14397046759639065</v>
      </c>
    </row>
    <row r="8" spans="2:11" x14ac:dyDescent="0.25">
      <c r="B8" s="13" t="s">
        <v>64</v>
      </c>
      <c r="C8" s="14">
        <v>2.1527777777777799E-3</v>
      </c>
      <c r="D8" s="15">
        <f t="shared" ref="D8:D18" si="0">IFERROR(C8/C$19,0)</f>
        <v>0.31903945111492304</v>
      </c>
      <c r="E8" s="15">
        <f t="shared" ref="E8:E18" si="1">IFERROR(C8/C$30,0)</f>
        <v>7.629204265791649E-2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2.1527777777777799E-3</v>
      </c>
      <c r="J8" s="15">
        <f t="shared" ref="J8:J18" si="4">IFERROR(I8/I$19,0)</f>
        <v>0.31903945111492304</v>
      </c>
      <c r="K8" s="17">
        <f t="shared" ref="K8:K18" si="5">IFERROR(I8/I$30,0)</f>
        <v>7.629204265791649E-2</v>
      </c>
    </row>
    <row r="9" spans="2:11" x14ac:dyDescent="0.25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11</v>
      </c>
      <c r="C10" s="14">
        <v>2.7777777777777799E-4</v>
      </c>
      <c r="D10" s="15">
        <f t="shared" si="0"/>
        <v>4.1166380789022315E-2</v>
      </c>
      <c r="E10" s="15">
        <f t="shared" si="1"/>
        <v>9.8441345365053515E-3</v>
      </c>
      <c r="F10" s="14">
        <v>0</v>
      </c>
      <c r="G10" s="15">
        <f t="shared" si="2"/>
        <v>0</v>
      </c>
      <c r="H10" s="15">
        <f t="shared" si="3"/>
        <v>0</v>
      </c>
      <c r="I10" s="14">
        <v>2.7777777777777799E-4</v>
      </c>
      <c r="J10" s="15">
        <f t="shared" si="4"/>
        <v>4.1166380789022315E-2</v>
      </c>
      <c r="K10" s="17">
        <f t="shared" si="5"/>
        <v>9.8441345365053515E-3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.75" thickBot="1" x14ac:dyDescent="0.3">
      <c r="B18" s="23" t="s">
        <v>14</v>
      </c>
      <c r="C18" s="24">
        <v>2.5462962962962999E-4</v>
      </c>
      <c r="D18" s="25">
        <f t="shared" si="0"/>
        <v>3.7735849056603814E-2</v>
      </c>
      <c r="E18" s="25">
        <f t="shared" si="1"/>
        <v>9.023789991796578E-3</v>
      </c>
      <c r="F18" s="24">
        <v>0</v>
      </c>
      <c r="G18" s="25">
        <f t="shared" si="2"/>
        <v>0</v>
      </c>
      <c r="H18" s="25">
        <f t="shared" si="3"/>
        <v>0</v>
      </c>
      <c r="I18" s="24">
        <v>2.5462962962962999E-4</v>
      </c>
      <c r="J18" s="25">
        <f t="shared" si="4"/>
        <v>3.7735849056603814E-2</v>
      </c>
      <c r="K18" s="27">
        <f t="shared" si="5"/>
        <v>9.023789991796578E-3</v>
      </c>
    </row>
    <row r="19" spans="2:11" ht="16.5" thickTop="1" thickBot="1" x14ac:dyDescent="0.3">
      <c r="B19" s="36" t="s">
        <v>3</v>
      </c>
      <c r="C19" s="37">
        <f>SUM(C7:C18)</f>
        <v>6.7476851851851873E-3</v>
      </c>
      <c r="D19" s="38">
        <f>IFERROR(SUM(D7:D18),0)</f>
        <v>1.0000000000000002</v>
      </c>
      <c r="E19" s="38">
        <f>IFERROR(SUM(E7:E18),0)</f>
        <v>0.23913043478260906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6.7476851851851873E-3</v>
      </c>
      <c r="J19" s="38">
        <f>IFERROR(SUM(J7:J18),0)</f>
        <v>1.0000000000000002</v>
      </c>
      <c r="K19" s="39">
        <f>IFERROR(SUM(K7:K18),0)</f>
        <v>0.23913043478260906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3.9351851851851796E-3</v>
      </c>
      <c r="D22" s="22"/>
      <c r="E22" s="15">
        <f>IFERROR(C22/C$30,0)</f>
        <v>0.13945857260049216</v>
      </c>
      <c r="F22" s="14">
        <v>0</v>
      </c>
      <c r="G22" s="22"/>
      <c r="H22" s="15">
        <f>IFERROR(F22/F$30,0)</f>
        <v>0</v>
      </c>
      <c r="I22" s="14">
        <v>3.9351851851851796E-3</v>
      </c>
      <c r="J22" s="22"/>
      <c r="K22" s="17">
        <f>IFERROR(I22/I$30,0)</f>
        <v>0.13945857260049216</v>
      </c>
    </row>
    <row r="23" spans="2:1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x14ac:dyDescent="0.25">
      <c r="B24" s="21" t="s">
        <v>18</v>
      </c>
      <c r="C24" s="14">
        <v>1.50462962962963E-4</v>
      </c>
      <c r="D24" s="22"/>
      <c r="E24" s="15">
        <f t="shared" si="6"/>
        <v>5.3322395406070625E-3</v>
      </c>
      <c r="F24" s="14">
        <v>0</v>
      </c>
      <c r="G24" s="22"/>
      <c r="H24" s="15">
        <f t="shared" si="7"/>
        <v>0</v>
      </c>
      <c r="I24" s="14">
        <v>1.50462962962963E-4</v>
      </c>
      <c r="J24" s="22"/>
      <c r="K24" s="17">
        <f t="shared" si="8"/>
        <v>5.3322395406070625E-3</v>
      </c>
    </row>
    <row r="25" spans="2:11" x14ac:dyDescent="0.25">
      <c r="B25" s="21" t="s">
        <v>19</v>
      </c>
      <c r="C25" s="14">
        <v>6.5046296296296302E-3</v>
      </c>
      <c r="D25" s="22"/>
      <c r="E25" s="15">
        <f t="shared" si="6"/>
        <v>0.23051681706316679</v>
      </c>
      <c r="F25" s="14">
        <v>0</v>
      </c>
      <c r="G25" s="22"/>
      <c r="H25" s="15">
        <f t="shared" si="7"/>
        <v>0</v>
      </c>
      <c r="I25" s="14">
        <v>6.5046296296296302E-3</v>
      </c>
      <c r="J25" s="22"/>
      <c r="K25" s="17">
        <f t="shared" si="8"/>
        <v>0.23051681706316679</v>
      </c>
    </row>
    <row r="26" spans="2:11" x14ac:dyDescent="0.25">
      <c r="B26" s="21" t="s">
        <v>20</v>
      </c>
      <c r="C26" s="14">
        <v>1.08796296296296E-2</v>
      </c>
      <c r="D26" s="22"/>
      <c r="E26" s="15">
        <f t="shared" si="6"/>
        <v>0.38556193601312488</v>
      </c>
      <c r="F26" s="14">
        <v>0</v>
      </c>
      <c r="G26" s="22"/>
      <c r="H26" s="15">
        <f t="shared" si="7"/>
        <v>0</v>
      </c>
      <c r="I26" s="14">
        <v>1.08796296296296E-2</v>
      </c>
      <c r="J26" s="22"/>
      <c r="K26" s="17">
        <f t="shared" si="8"/>
        <v>0.38556193601312488</v>
      </c>
    </row>
    <row r="27" spans="2:1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6.5" thickTop="1" thickBot="1" x14ac:dyDescent="0.3">
      <c r="B28" s="36" t="s">
        <v>3</v>
      </c>
      <c r="C28" s="37">
        <f>SUM(C22:C27)</f>
        <v>2.1469907407407375E-2</v>
      </c>
      <c r="D28" s="38"/>
      <c r="E28" s="38">
        <f>IFERROR(SUM(E22:E27),0)</f>
        <v>0.76086956521739091</v>
      </c>
      <c r="F28" s="37">
        <f>SUM(F22:F27)</f>
        <v>0</v>
      </c>
      <c r="G28" s="38"/>
      <c r="H28" s="38">
        <f>IFERROR(SUM(H22:H27),0)</f>
        <v>0</v>
      </c>
      <c r="I28" s="37">
        <f>SUM(I22:I27)</f>
        <v>2.1469907407407375E-2</v>
      </c>
      <c r="J28" s="38"/>
      <c r="K28" s="39">
        <f>IFERROR(SUM(K22:K27),0)</f>
        <v>0.76086956521739091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f>SUM(C19,C28)</f>
        <v>2.8217592592592562E-2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2.8217592592592562E-2</v>
      </c>
      <c r="J30" s="40"/>
      <c r="K30" s="43">
        <f>IFERROR(SUM(K19,K28),0)</f>
        <v>1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&amp;R11
</oddFoot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1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93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6" customFormat="1" ht="24" customHeight="1" x14ac:dyDescent="0.25">
      <c r="B5" s="87" t="s">
        <v>10</v>
      </c>
      <c r="C5" s="88" t="s">
        <v>84</v>
      </c>
      <c r="D5" s="89" t="s">
        <v>5</v>
      </c>
    </row>
    <row r="6" spans="2:4" s="86" customFormat="1" ht="23.25" customHeight="1" x14ac:dyDescent="0.25">
      <c r="B6" s="90" t="s">
        <v>100</v>
      </c>
      <c r="C6" s="91">
        <v>4.6874999999999998E-3</v>
      </c>
      <c r="D6" s="119">
        <v>0.26061776061776099</v>
      </c>
    </row>
    <row r="7" spans="2:4" s="86" customFormat="1" ht="23.25" customHeight="1" x14ac:dyDescent="0.25">
      <c r="B7" s="90" t="s">
        <v>172</v>
      </c>
      <c r="C7" s="91">
        <v>2.5578703703703701E-3</v>
      </c>
      <c r="D7" s="119">
        <v>0.14221364221364199</v>
      </c>
    </row>
    <row r="8" spans="2:4" s="86" customFormat="1" ht="23.25" customHeight="1" x14ac:dyDescent="0.25">
      <c r="B8" s="90" t="s">
        <v>110</v>
      </c>
      <c r="C8" s="91">
        <v>2.5000000000000001E-3</v>
      </c>
      <c r="D8" s="119">
        <v>0.138996138996139</v>
      </c>
    </row>
    <row r="9" spans="2:4" s="86" customFormat="1" ht="23.25" customHeight="1" x14ac:dyDescent="0.25">
      <c r="B9" s="90" t="s">
        <v>101</v>
      </c>
      <c r="C9" s="91">
        <v>2.4074074074074102E-3</v>
      </c>
      <c r="D9" s="119">
        <v>0.13384813384813399</v>
      </c>
    </row>
    <row r="10" spans="2:4" s="86" customFormat="1" ht="23.25" customHeight="1" x14ac:dyDescent="0.25">
      <c r="B10" s="90" t="s">
        <v>102</v>
      </c>
      <c r="C10" s="91">
        <v>1.0185185185185199E-3</v>
      </c>
      <c r="D10" s="119">
        <v>5.6628056628056603E-2</v>
      </c>
    </row>
    <row r="11" spans="2:4" s="86" customFormat="1" ht="23.25" customHeight="1" x14ac:dyDescent="0.25">
      <c r="B11" s="90" t="s">
        <v>202</v>
      </c>
      <c r="C11" s="91">
        <v>8.1018518518518505E-4</v>
      </c>
      <c r="D11" s="119">
        <v>4.5045045045045001E-2</v>
      </c>
    </row>
    <row r="12" spans="2:4" s="86" customFormat="1" ht="23.25" customHeight="1" x14ac:dyDescent="0.25">
      <c r="B12" s="90" t="s">
        <v>108</v>
      </c>
      <c r="C12" s="91">
        <v>7.8703703703703705E-4</v>
      </c>
      <c r="D12" s="119">
        <v>4.3758043758043798E-2</v>
      </c>
    </row>
    <row r="13" spans="2:4" s="86" customFormat="1" ht="23.25" customHeight="1" x14ac:dyDescent="0.25">
      <c r="B13" s="90" t="s">
        <v>127</v>
      </c>
      <c r="C13" s="91">
        <v>5.78703703703704E-4</v>
      </c>
      <c r="D13" s="119">
        <v>3.2175032175032203E-2</v>
      </c>
    </row>
    <row r="14" spans="2:4" s="86" customFormat="1" ht="23.25" customHeight="1" x14ac:dyDescent="0.25">
      <c r="B14" s="90" t="s">
        <v>174</v>
      </c>
      <c r="C14" s="91">
        <v>5.78703703703704E-4</v>
      </c>
      <c r="D14" s="119">
        <v>3.2175032175032203E-2</v>
      </c>
    </row>
    <row r="15" spans="2:4" s="86" customFormat="1" ht="23.25" customHeight="1" x14ac:dyDescent="0.25">
      <c r="B15" s="90" t="s">
        <v>203</v>
      </c>
      <c r="C15" s="91">
        <v>5.09259259259259E-4</v>
      </c>
      <c r="D15" s="119">
        <v>2.8314028314028301E-2</v>
      </c>
    </row>
    <row r="16" spans="2:4" s="86" customFormat="1" ht="23.25" customHeight="1" x14ac:dyDescent="0.25">
      <c r="B16" s="90" t="s">
        <v>204</v>
      </c>
      <c r="C16" s="91">
        <v>3.7037037037037003E-4</v>
      </c>
      <c r="D16" s="119">
        <v>2.0592020592020598E-2</v>
      </c>
    </row>
    <row r="17" spans="2:4" s="86" customFormat="1" ht="23.25" customHeight="1" x14ac:dyDescent="0.25">
      <c r="B17" s="90" t="s">
        <v>205</v>
      </c>
      <c r="C17" s="91">
        <v>3.00925925925926E-4</v>
      </c>
      <c r="D17" s="119">
        <v>1.67310167310167E-2</v>
      </c>
    </row>
    <row r="18" spans="2:4" s="86" customFormat="1" ht="23.25" customHeight="1" x14ac:dyDescent="0.25">
      <c r="B18" s="90" t="s">
        <v>106</v>
      </c>
      <c r="C18" s="91">
        <v>2.5462962962962999E-4</v>
      </c>
      <c r="D18" s="119">
        <v>1.4157014157014199E-2</v>
      </c>
    </row>
    <row r="19" spans="2:4" s="86" customFormat="1" ht="23.25" customHeight="1" x14ac:dyDescent="0.25">
      <c r="B19" s="90" t="s">
        <v>175</v>
      </c>
      <c r="C19" s="91">
        <v>2.4305555555555601E-4</v>
      </c>
      <c r="D19" s="119">
        <v>1.35135135135135E-2</v>
      </c>
    </row>
    <row r="20" spans="2:4" s="86" customFormat="1" ht="23.25" customHeight="1" x14ac:dyDescent="0.25">
      <c r="B20" s="90" t="s">
        <v>112</v>
      </c>
      <c r="C20" s="91">
        <v>2.31481481481481E-4</v>
      </c>
      <c r="D20" s="119">
        <v>1.28700128700129E-2</v>
      </c>
    </row>
    <row r="21" spans="2:4" s="86" customFormat="1" ht="23.25" customHeight="1" thickBot="1" x14ac:dyDescent="0.3">
      <c r="B21" s="93" t="s">
        <v>188</v>
      </c>
      <c r="C21" s="94">
        <v>1.50462962962963E-4</v>
      </c>
      <c r="D21" s="120">
        <v>8.3655083655083708E-3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&amp;R72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B1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0" t="s">
        <v>94</v>
      </c>
      <c r="C3" s="161"/>
      <c r="D3" s="162"/>
    </row>
    <row r="4" spans="2:4" s="86" customFormat="1" ht="24" customHeight="1" x14ac:dyDescent="0.25">
      <c r="B4" s="163" t="s">
        <v>234</v>
      </c>
      <c r="C4" s="164"/>
      <c r="D4" s="165"/>
    </row>
    <row r="5" spans="2:4" s="86" customFormat="1" ht="24" customHeight="1" x14ac:dyDescent="0.25">
      <c r="B5" s="87" t="s">
        <v>10</v>
      </c>
      <c r="C5" s="88" t="s">
        <v>84</v>
      </c>
      <c r="D5" s="89" t="s">
        <v>5</v>
      </c>
    </row>
    <row r="6" spans="2:4" s="86" customFormat="1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&amp;R73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topLeftCell="B1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72" t="s">
        <v>113</v>
      </c>
      <c r="C3" s="173"/>
      <c r="D3" s="174"/>
    </row>
    <row r="4" spans="2:4" s="86" customFormat="1" ht="24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x14ac:dyDescent="0.25">
      <c r="B6" s="109" t="s">
        <v>172</v>
      </c>
      <c r="C6" s="110">
        <v>1.4224537037037001E-2</v>
      </c>
      <c r="D6" s="111">
        <v>7.0120385690648698E-2</v>
      </c>
    </row>
    <row r="7" spans="2:4" s="86" customFormat="1" ht="23.25" customHeight="1" x14ac:dyDescent="0.25">
      <c r="B7" s="109" t="s">
        <v>206</v>
      </c>
      <c r="C7" s="110">
        <v>1.2106481481481499E-2</v>
      </c>
      <c r="D7" s="111">
        <v>5.9679351857134702E-2</v>
      </c>
    </row>
    <row r="8" spans="2:4" s="86" customFormat="1" ht="23.25" customHeight="1" x14ac:dyDescent="0.25">
      <c r="B8" s="109" t="s">
        <v>207</v>
      </c>
      <c r="C8" s="110">
        <v>1.11342592592593E-2</v>
      </c>
      <c r="D8" s="111">
        <v>5.4886746163062702E-2</v>
      </c>
    </row>
    <row r="9" spans="2:4" s="86" customFormat="1" ht="23.25" customHeight="1" x14ac:dyDescent="0.25">
      <c r="B9" s="109" t="s">
        <v>208</v>
      </c>
      <c r="C9" s="110">
        <v>5.60185185185185E-3</v>
      </c>
      <c r="D9" s="111">
        <v>2.7614537570605301E-2</v>
      </c>
    </row>
    <row r="10" spans="2:4" s="86" customFormat="1" ht="23.25" customHeight="1" x14ac:dyDescent="0.25">
      <c r="B10" s="109" t="s">
        <v>209</v>
      </c>
      <c r="C10" s="110">
        <v>5.5555555555555601E-3</v>
      </c>
      <c r="D10" s="111">
        <v>2.738631825184E-2</v>
      </c>
    </row>
    <row r="11" spans="2:4" s="86" customFormat="1" ht="23.25" customHeight="1" x14ac:dyDescent="0.25">
      <c r="B11" s="109" t="s">
        <v>210</v>
      </c>
      <c r="C11" s="110">
        <v>5.5208333333333299E-3</v>
      </c>
      <c r="D11" s="111">
        <v>2.7215153762765999E-2</v>
      </c>
    </row>
    <row r="12" spans="2:4" s="86" customFormat="1" ht="23.25" customHeight="1" x14ac:dyDescent="0.25">
      <c r="B12" s="109" t="s">
        <v>211</v>
      </c>
      <c r="C12" s="110">
        <v>5.3009259259259303E-3</v>
      </c>
      <c r="D12" s="111">
        <v>2.6131111998630701E-2</v>
      </c>
    </row>
    <row r="13" spans="2:4" s="86" customFormat="1" ht="23.25" customHeight="1" x14ac:dyDescent="0.25">
      <c r="B13" s="109" t="s">
        <v>173</v>
      </c>
      <c r="C13" s="110">
        <v>4.8495370370370402E-3</v>
      </c>
      <c r="D13" s="111">
        <v>2.3905973640668699E-2</v>
      </c>
    </row>
    <row r="14" spans="2:4" s="86" customFormat="1" ht="23.25" customHeight="1" x14ac:dyDescent="0.25">
      <c r="B14" s="109" t="s">
        <v>131</v>
      </c>
      <c r="C14" s="110">
        <v>4.6759259259259297E-3</v>
      </c>
      <c r="D14" s="111">
        <v>2.3050151195298699E-2</v>
      </c>
    </row>
    <row r="15" spans="2:4" s="86" customFormat="1" ht="23.25" customHeight="1" x14ac:dyDescent="0.25">
      <c r="B15" s="109" t="s">
        <v>105</v>
      </c>
      <c r="C15" s="110">
        <v>4.6180555555555601E-3</v>
      </c>
      <c r="D15" s="111">
        <v>2.2764877046841998E-2</v>
      </c>
    </row>
    <row r="16" spans="2:4" s="86" customFormat="1" ht="23.25" customHeight="1" x14ac:dyDescent="0.25">
      <c r="B16" s="109" t="s">
        <v>130</v>
      </c>
      <c r="C16" s="110">
        <v>4.4907407407407396E-3</v>
      </c>
      <c r="D16" s="111">
        <v>2.2137273920237299E-2</v>
      </c>
    </row>
    <row r="17" spans="2:4" s="86" customFormat="1" ht="23.25" customHeight="1" x14ac:dyDescent="0.25">
      <c r="B17" s="109" t="s">
        <v>212</v>
      </c>
      <c r="C17" s="110">
        <v>4.43287037037037E-3</v>
      </c>
      <c r="D17" s="111">
        <v>2.1851999771780699E-2</v>
      </c>
    </row>
    <row r="18" spans="2:4" s="86" customFormat="1" ht="23.25" customHeight="1" x14ac:dyDescent="0.25">
      <c r="B18" s="109" t="s">
        <v>189</v>
      </c>
      <c r="C18" s="110">
        <v>4.3865740740740696E-3</v>
      </c>
      <c r="D18" s="111">
        <v>2.1623780453015301E-2</v>
      </c>
    </row>
    <row r="19" spans="2:4" s="86" customFormat="1" ht="23.25" customHeight="1" x14ac:dyDescent="0.25">
      <c r="B19" s="109" t="s">
        <v>213</v>
      </c>
      <c r="C19" s="110">
        <v>4.3865740740740696E-3</v>
      </c>
      <c r="D19" s="111">
        <v>2.1623780453015301E-2</v>
      </c>
    </row>
    <row r="20" spans="2:4" s="86" customFormat="1" ht="23.25" customHeight="1" x14ac:dyDescent="0.25">
      <c r="B20" s="109" t="s">
        <v>214</v>
      </c>
      <c r="C20" s="110">
        <v>4.31712962962963E-3</v>
      </c>
      <c r="D20" s="111">
        <v>2.1281451474867399E-2</v>
      </c>
    </row>
    <row r="21" spans="2:4" s="86" customFormat="1" ht="23.25" customHeight="1" x14ac:dyDescent="0.25">
      <c r="B21" s="109" t="s">
        <v>215</v>
      </c>
      <c r="C21" s="110">
        <v>3.8888888888888901E-3</v>
      </c>
      <c r="D21" s="111">
        <v>1.9170422776287999E-2</v>
      </c>
    </row>
    <row r="22" spans="2:4" s="86" customFormat="1" ht="23.25" customHeight="1" x14ac:dyDescent="0.25">
      <c r="B22" s="109" t="s">
        <v>185</v>
      </c>
      <c r="C22" s="110">
        <v>3.65740740740741E-3</v>
      </c>
      <c r="D22" s="111">
        <v>1.8029326182461301E-2</v>
      </c>
    </row>
    <row r="23" spans="2:4" s="86" customFormat="1" ht="23.25" customHeight="1" x14ac:dyDescent="0.25">
      <c r="B23" s="109" t="s">
        <v>216</v>
      </c>
      <c r="C23" s="110">
        <v>3.6342592592592598E-3</v>
      </c>
      <c r="D23" s="111">
        <v>1.79152165230787E-2</v>
      </c>
    </row>
    <row r="24" spans="2:4" s="86" customFormat="1" ht="23.25" customHeight="1" x14ac:dyDescent="0.25">
      <c r="B24" s="109" t="s">
        <v>217</v>
      </c>
      <c r="C24" s="110">
        <v>3.6226851851851902E-3</v>
      </c>
      <c r="D24" s="111">
        <v>1.78581616933873E-2</v>
      </c>
    </row>
    <row r="25" spans="2:4" s="86" customFormat="1" ht="23.25" customHeight="1" thickBot="1" x14ac:dyDescent="0.3">
      <c r="B25" s="112" t="s">
        <v>218</v>
      </c>
      <c r="C25" s="113">
        <v>3.6111111111111101E-3</v>
      </c>
      <c r="D25" s="114">
        <v>1.7801106863696001E-2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&amp;R74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6"/>
  <sheetViews>
    <sheetView showGridLines="0" showZeros="0" topLeftCell="B1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2" t="s">
        <v>114</v>
      </c>
      <c r="C3" s="173"/>
      <c r="D3" s="174"/>
    </row>
    <row r="4" spans="2:4" ht="23.25" customHeight="1" x14ac:dyDescent="0.25">
      <c r="B4" s="175" t="s">
        <v>171</v>
      </c>
      <c r="C4" s="176"/>
      <c r="D4" s="177"/>
    </row>
    <row r="5" spans="2:4" ht="23.25" customHeight="1" x14ac:dyDescent="0.25">
      <c r="B5" s="106" t="s">
        <v>10</v>
      </c>
      <c r="C5" s="107" t="s">
        <v>84</v>
      </c>
      <c r="D5" s="108" t="s">
        <v>5</v>
      </c>
    </row>
    <row r="6" spans="2:4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&amp;R75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2" t="s">
        <v>115</v>
      </c>
      <c r="C3" s="173"/>
      <c r="D3" s="174"/>
    </row>
    <row r="4" spans="2:4" ht="23.25" customHeight="1" x14ac:dyDescent="0.25">
      <c r="B4" s="175" t="s">
        <v>171</v>
      </c>
      <c r="C4" s="176"/>
      <c r="D4" s="177"/>
    </row>
    <row r="5" spans="2:4" ht="23.25" customHeight="1" x14ac:dyDescent="0.25">
      <c r="B5" s="106" t="s">
        <v>10</v>
      </c>
      <c r="C5" s="107" t="s">
        <v>84</v>
      </c>
      <c r="D5" s="108" t="s">
        <v>5</v>
      </c>
    </row>
    <row r="6" spans="2:4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&amp;R76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116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x14ac:dyDescent="0.25">
      <c r="B6" s="109" t="s">
        <v>105</v>
      </c>
      <c r="C6" s="110">
        <v>1.25462962962963E-2</v>
      </c>
      <c r="D6" s="111">
        <v>0.13174526008750601</v>
      </c>
    </row>
    <row r="7" spans="2:4" s="86" customFormat="1" ht="23.25" customHeight="1" x14ac:dyDescent="0.25">
      <c r="B7" s="109" t="s">
        <v>219</v>
      </c>
      <c r="C7" s="110">
        <v>1.10648148148148E-2</v>
      </c>
      <c r="D7" s="111">
        <v>0.116188624210015</v>
      </c>
    </row>
    <row r="8" spans="2:4" s="86" customFormat="1" ht="23.25" customHeight="1" x14ac:dyDescent="0.25">
      <c r="B8" s="109" t="s">
        <v>220</v>
      </c>
      <c r="C8" s="110">
        <v>1.00115740740741E-2</v>
      </c>
      <c r="D8" s="111">
        <v>0.10512882839086</v>
      </c>
    </row>
    <row r="9" spans="2:4" s="86" customFormat="1" ht="23.25" customHeight="1" x14ac:dyDescent="0.25">
      <c r="B9" s="109" t="s">
        <v>214</v>
      </c>
      <c r="C9" s="110">
        <v>7.0833333333333304E-3</v>
      </c>
      <c r="D9" s="111">
        <v>7.43801652892562E-2</v>
      </c>
    </row>
    <row r="10" spans="2:4" s="86" customFormat="1" ht="23.25" customHeight="1" x14ac:dyDescent="0.25">
      <c r="B10" s="109" t="s">
        <v>95</v>
      </c>
      <c r="C10" s="110">
        <v>5.82175925925926E-3</v>
      </c>
      <c r="D10" s="111">
        <v>6.1132717549829803E-2</v>
      </c>
    </row>
    <row r="11" spans="2:4" s="86" customFormat="1" ht="23.25" customHeight="1" x14ac:dyDescent="0.25">
      <c r="B11" s="109" t="s">
        <v>221</v>
      </c>
      <c r="C11" s="110">
        <v>5.7407407407407398E-3</v>
      </c>
      <c r="D11" s="111">
        <v>6.0281964025279501E-2</v>
      </c>
    </row>
    <row r="12" spans="2:4" s="86" customFormat="1" ht="23.25" customHeight="1" x14ac:dyDescent="0.25">
      <c r="B12" s="109" t="s">
        <v>222</v>
      </c>
      <c r="C12" s="110">
        <v>5.3356481481481501E-3</v>
      </c>
      <c r="D12" s="111">
        <v>5.6028196402527999E-2</v>
      </c>
    </row>
    <row r="13" spans="2:4" s="86" customFormat="1" ht="23.25" customHeight="1" x14ac:dyDescent="0.25">
      <c r="B13" s="109" t="s">
        <v>134</v>
      </c>
      <c r="C13" s="110">
        <v>5.1620370370370396E-3</v>
      </c>
      <c r="D13" s="111">
        <v>5.4205153135634399E-2</v>
      </c>
    </row>
    <row r="14" spans="2:4" s="86" customFormat="1" ht="23.25" customHeight="1" x14ac:dyDescent="0.25">
      <c r="B14" s="109" t="s">
        <v>223</v>
      </c>
      <c r="C14" s="110">
        <v>4.3518518518518498E-3</v>
      </c>
      <c r="D14" s="111">
        <v>4.5697617890131298E-2</v>
      </c>
    </row>
    <row r="15" spans="2:4" s="86" customFormat="1" ht="23.25" customHeight="1" x14ac:dyDescent="0.25">
      <c r="B15" s="109" t="s">
        <v>224</v>
      </c>
      <c r="C15" s="110">
        <v>3.8657407407407399E-3</v>
      </c>
      <c r="D15" s="111">
        <v>4.0593096742829397E-2</v>
      </c>
    </row>
    <row r="16" spans="2:4" s="86" customFormat="1" ht="23.25" customHeight="1" x14ac:dyDescent="0.25">
      <c r="B16" s="109" t="s">
        <v>225</v>
      </c>
      <c r="C16" s="110">
        <v>3.65740740740741E-3</v>
      </c>
      <c r="D16" s="111">
        <v>3.8405444822557103E-2</v>
      </c>
    </row>
    <row r="17" spans="2:4" s="86" customFormat="1" ht="23.25" customHeight="1" x14ac:dyDescent="0.25">
      <c r="B17" s="109" t="s">
        <v>193</v>
      </c>
      <c r="C17" s="110">
        <v>3.59953703703704E-3</v>
      </c>
      <c r="D17" s="111">
        <v>3.7797763733592601E-2</v>
      </c>
    </row>
    <row r="18" spans="2:4" s="86" customFormat="1" ht="23.25" customHeight="1" x14ac:dyDescent="0.25">
      <c r="B18" s="109" t="s">
        <v>226</v>
      </c>
      <c r="C18" s="110">
        <v>2.4074074074074102E-3</v>
      </c>
      <c r="D18" s="111">
        <v>2.5279533300923699E-2</v>
      </c>
    </row>
    <row r="19" spans="2:4" s="86" customFormat="1" ht="23.25" customHeight="1" x14ac:dyDescent="0.25">
      <c r="B19" s="109" t="s">
        <v>227</v>
      </c>
      <c r="C19" s="110">
        <v>2.0254629629629598E-3</v>
      </c>
      <c r="D19" s="111">
        <v>2.1268838113757901E-2</v>
      </c>
    </row>
    <row r="20" spans="2:4" s="86" customFormat="1" ht="23.25" customHeight="1" x14ac:dyDescent="0.25">
      <c r="B20" s="109" t="s">
        <v>200</v>
      </c>
      <c r="C20" s="110">
        <v>1.99074074074074E-3</v>
      </c>
      <c r="D20" s="111">
        <v>2.09042294603792E-2</v>
      </c>
    </row>
    <row r="21" spans="2:4" s="86" customFormat="1" ht="23.25" customHeight="1" x14ac:dyDescent="0.25">
      <c r="B21" s="109" t="s">
        <v>101</v>
      </c>
      <c r="C21" s="110">
        <v>1.88657407407407E-3</v>
      </c>
      <c r="D21" s="111">
        <v>1.9810403500243101E-2</v>
      </c>
    </row>
    <row r="22" spans="2:4" s="86" customFormat="1" ht="23.25" customHeight="1" x14ac:dyDescent="0.25">
      <c r="B22" s="109" t="s">
        <v>133</v>
      </c>
      <c r="C22" s="110">
        <v>1.65509259259259E-3</v>
      </c>
      <c r="D22" s="111">
        <v>1.7379679144384999E-2</v>
      </c>
    </row>
    <row r="23" spans="2:4" s="86" customFormat="1" ht="23.25" customHeight="1" x14ac:dyDescent="0.25">
      <c r="B23" s="109" t="s">
        <v>102</v>
      </c>
      <c r="C23" s="110">
        <v>1.65509259259259E-3</v>
      </c>
      <c r="D23" s="111">
        <v>1.7379679144384999E-2</v>
      </c>
    </row>
    <row r="24" spans="2:4" s="86" customFormat="1" ht="23.25" customHeight="1" x14ac:dyDescent="0.25">
      <c r="B24" s="109" t="s">
        <v>100</v>
      </c>
      <c r="C24" s="110">
        <v>9.9537037037036999E-4</v>
      </c>
      <c r="D24" s="111">
        <v>1.04521147301896E-2</v>
      </c>
    </row>
    <row r="25" spans="2:4" s="86" customFormat="1" ht="23.25" customHeight="1" thickBot="1" x14ac:dyDescent="0.3">
      <c r="B25" s="112" t="s">
        <v>110</v>
      </c>
      <c r="C25" s="113">
        <v>9.1435185185185196E-4</v>
      </c>
      <c r="D25" s="114">
        <v>9.6013612056392791E-3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&amp;R77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117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&amp;R78
</oddFooter>
  </headerFooter>
  <rowBreaks count="1" manualBreakCount="1">
    <brk id="23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118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&amp;R79
</oddFooter>
  </headerFooter>
  <rowBreaks count="1" manualBreakCount="1">
    <brk id="23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54" t="s">
        <v>119</v>
      </c>
      <c r="C3" s="155"/>
      <c r="D3" s="156"/>
    </row>
    <row r="4" spans="2:4" ht="23.25" customHeight="1" x14ac:dyDescent="0.25">
      <c r="B4" s="157" t="s">
        <v>171</v>
      </c>
      <c r="C4" s="158"/>
      <c r="D4" s="159"/>
    </row>
    <row r="5" spans="2:4" ht="23.25" customHeight="1" x14ac:dyDescent="0.25">
      <c r="B5" s="45" t="s">
        <v>10</v>
      </c>
      <c r="C5" s="46" t="s">
        <v>84</v>
      </c>
      <c r="D5" s="47" t="s">
        <v>5</v>
      </c>
    </row>
    <row r="6" spans="2:4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&amp;R80
</oddFooter>
  </headerFooter>
  <rowBreaks count="1" manualBreakCount="1">
    <brk id="23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120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&amp;R81
</oddFooter>
  </headerFooter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0" t="s">
        <v>56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1.13425925925926E-3</v>
      </c>
      <c r="D7" s="15">
        <f>IFERROR(C7/C$19,0)</f>
        <v>0.59036144578313277</v>
      </c>
      <c r="E7" s="15">
        <f>IFERROR(C7/C$30,0)</f>
        <v>0.11161731207289302</v>
      </c>
      <c r="F7" s="14">
        <v>0</v>
      </c>
      <c r="G7" s="15">
        <f>IFERROR(F7/F$19,0)</f>
        <v>0</v>
      </c>
      <c r="H7" s="15">
        <f>IFERROR(F7/F$30,0)</f>
        <v>0</v>
      </c>
      <c r="I7" s="14">
        <v>1.13425925925926E-3</v>
      </c>
      <c r="J7" s="15">
        <f>IFERROR(I7/I$19,0)</f>
        <v>0.59036144578313277</v>
      </c>
      <c r="K7" s="17">
        <f>IFERROR(I7/I$30,0)</f>
        <v>0.11161731207289302</v>
      </c>
    </row>
    <row r="8" spans="2:11" x14ac:dyDescent="0.25">
      <c r="B8" s="13" t="s">
        <v>64</v>
      </c>
      <c r="C8" s="14">
        <v>6.7129629629629603E-4</v>
      </c>
      <c r="D8" s="15">
        <f t="shared" ref="D8:D18" si="0">IFERROR(C8/C$19,0)</f>
        <v>0.34939759036144558</v>
      </c>
      <c r="E8" s="15">
        <f t="shared" ref="E8:E18" si="1">IFERROR(C8/C$30,0)</f>
        <v>6.6059225512528463E-2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6.7129629629629603E-4</v>
      </c>
      <c r="J8" s="15">
        <f t="shared" ref="J8:J18" si="4">IFERROR(I8/I$19,0)</f>
        <v>0.34939759036144558</v>
      </c>
      <c r="K8" s="17">
        <f t="shared" ref="K8:K18" si="5">IFERROR(I8/I$30,0)</f>
        <v>6.6059225512528463E-2</v>
      </c>
    </row>
    <row r="9" spans="2:11" x14ac:dyDescent="0.25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11</v>
      </c>
      <c r="C10" s="14">
        <v>1.15740740740741E-4</v>
      </c>
      <c r="D10" s="15">
        <f t="shared" si="0"/>
        <v>6.0240963855421804E-2</v>
      </c>
      <c r="E10" s="15">
        <f t="shared" si="1"/>
        <v>1.1389521640091143E-2</v>
      </c>
      <c r="F10" s="14">
        <v>0</v>
      </c>
      <c r="G10" s="15">
        <f t="shared" si="2"/>
        <v>0</v>
      </c>
      <c r="H10" s="15">
        <f t="shared" si="3"/>
        <v>0</v>
      </c>
      <c r="I10" s="14">
        <v>1.15740740740741E-4</v>
      </c>
      <c r="J10" s="15">
        <f t="shared" si="4"/>
        <v>6.0240963855421804E-2</v>
      </c>
      <c r="K10" s="17">
        <f t="shared" si="5"/>
        <v>1.1389521640091143E-2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.75" thickBot="1" x14ac:dyDescent="0.3">
      <c r="B18" s="23" t="s">
        <v>14</v>
      </c>
      <c r="C18" s="24">
        <v>0</v>
      </c>
      <c r="D18" s="25">
        <f t="shared" si="0"/>
        <v>0</v>
      </c>
      <c r="E18" s="25">
        <f t="shared" si="1"/>
        <v>0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7">
        <f t="shared" si="5"/>
        <v>0</v>
      </c>
    </row>
    <row r="19" spans="2:11" ht="16.5" thickTop="1" thickBot="1" x14ac:dyDescent="0.3">
      <c r="B19" s="36" t="s">
        <v>3</v>
      </c>
      <c r="C19" s="37">
        <f>SUM(C7:C18)</f>
        <v>1.9212962962962968E-3</v>
      </c>
      <c r="D19" s="38">
        <f>IFERROR(SUM(D7:D18),0)</f>
        <v>1.0000000000000002</v>
      </c>
      <c r="E19" s="38">
        <f>IFERROR(SUM(E7:E18),0)</f>
        <v>0.18906605922551262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1.9212962962962968E-3</v>
      </c>
      <c r="J19" s="38">
        <f>IFERROR(SUM(J7:J18),0)</f>
        <v>1.0000000000000002</v>
      </c>
      <c r="K19" s="39">
        <f>IFERROR(SUM(K7:K18),0)</f>
        <v>0.18906605922551262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1.2268518518518501E-3</v>
      </c>
      <c r="D22" s="22"/>
      <c r="E22" s="15">
        <f>IFERROR(C22/C$30,0)</f>
        <v>0.12072892938496567</v>
      </c>
      <c r="F22" s="14">
        <v>0</v>
      </c>
      <c r="G22" s="22"/>
      <c r="H22" s="15">
        <f>IFERROR(F22/F$30,0)</f>
        <v>0</v>
      </c>
      <c r="I22" s="14">
        <v>1.2268518518518501E-3</v>
      </c>
      <c r="J22" s="22"/>
      <c r="K22" s="17">
        <f>IFERROR(I22/I$30,0)</f>
        <v>0.12072892938496567</v>
      </c>
    </row>
    <row r="23" spans="2:1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x14ac:dyDescent="0.25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x14ac:dyDescent="0.25">
      <c r="B25" s="21" t="s">
        <v>19</v>
      </c>
      <c r="C25" s="14">
        <v>3.2060185185185199E-3</v>
      </c>
      <c r="D25" s="22"/>
      <c r="E25" s="15">
        <f t="shared" si="6"/>
        <v>0.3154897494305241</v>
      </c>
      <c r="F25" s="14">
        <v>0</v>
      </c>
      <c r="G25" s="22"/>
      <c r="H25" s="15">
        <f t="shared" si="7"/>
        <v>0</v>
      </c>
      <c r="I25" s="14">
        <v>3.2060185185185199E-3</v>
      </c>
      <c r="J25" s="22"/>
      <c r="K25" s="17">
        <f t="shared" si="8"/>
        <v>0.3154897494305241</v>
      </c>
    </row>
    <row r="26" spans="2:11" x14ac:dyDescent="0.25">
      <c r="B26" s="21" t="s">
        <v>20</v>
      </c>
      <c r="C26" s="14">
        <v>3.8078703703703699E-3</v>
      </c>
      <c r="D26" s="22"/>
      <c r="E26" s="15">
        <f t="shared" si="6"/>
        <v>0.37471526195899774</v>
      </c>
      <c r="F26" s="14">
        <v>0</v>
      </c>
      <c r="G26" s="22"/>
      <c r="H26" s="15">
        <f t="shared" si="7"/>
        <v>0</v>
      </c>
      <c r="I26" s="14">
        <v>3.8078703703703699E-3</v>
      </c>
      <c r="J26" s="22"/>
      <c r="K26" s="17">
        <f t="shared" si="8"/>
        <v>0.37471526195899774</v>
      </c>
    </row>
    <row r="27" spans="2:1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6.5" thickTop="1" thickBot="1" x14ac:dyDescent="0.3">
      <c r="B28" s="36" t="s">
        <v>3</v>
      </c>
      <c r="C28" s="37">
        <f>SUM(C22:C27)</f>
        <v>8.2407407407407395E-3</v>
      </c>
      <c r="D28" s="38"/>
      <c r="E28" s="38">
        <f>IFERROR(SUM(E22:E27),0)</f>
        <v>0.81093394077448755</v>
      </c>
      <c r="F28" s="37">
        <f>SUM(F22:F27)</f>
        <v>0</v>
      </c>
      <c r="G28" s="38"/>
      <c r="H28" s="38">
        <f>IFERROR(SUM(H22:H27),0)</f>
        <v>0</v>
      </c>
      <c r="I28" s="37">
        <f>SUM(I22:I27)</f>
        <v>8.2407407407407395E-3</v>
      </c>
      <c r="J28" s="38"/>
      <c r="K28" s="39">
        <f>IFERROR(SUM(K22:K27),0)</f>
        <v>0.81093394077448755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f>SUM(C19,C28)</f>
        <v>1.0162037037037035E-2</v>
      </c>
      <c r="D30" s="40"/>
      <c r="E30" s="41">
        <f>IFERROR(SUM(E19,E28),0)</f>
        <v>1.0000000000000002</v>
      </c>
      <c r="F30" s="37">
        <f>SUM(F19,F28)</f>
        <v>0</v>
      </c>
      <c r="G30" s="40"/>
      <c r="H30" s="41">
        <f>IFERROR(SUM(H19,H28),0)</f>
        <v>0</v>
      </c>
      <c r="I30" s="37">
        <f>SUM(I19,I28)</f>
        <v>1.0162037037037035E-2</v>
      </c>
      <c r="J30" s="40"/>
      <c r="K30" s="43">
        <f>IFERROR(SUM(K19,K28),0)</f>
        <v>1.0000000000000002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&amp;R12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121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thickBot="1" x14ac:dyDescent="0.3">
      <c r="B6" s="112"/>
      <c r="C6" s="117"/>
      <c r="D6" s="11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&amp;R82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122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thickBot="1" x14ac:dyDescent="0.3">
      <c r="B6" s="112"/>
      <c r="C6" s="117"/>
      <c r="D6" s="11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&amp;R83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13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123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x14ac:dyDescent="0.25">
      <c r="B6" s="109" t="s">
        <v>199</v>
      </c>
      <c r="C6" s="110">
        <v>8.4953703703703701E-3</v>
      </c>
      <c r="D6" s="111">
        <v>0.69771863117870703</v>
      </c>
    </row>
    <row r="7" spans="2:4" s="86" customFormat="1" ht="23.25" customHeight="1" x14ac:dyDescent="0.25">
      <c r="B7" s="109" t="s">
        <v>101</v>
      </c>
      <c r="C7" s="110">
        <v>1.2384259259259299E-3</v>
      </c>
      <c r="D7" s="111">
        <v>0.10171102661596999</v>
      </c>
    </row>
    <row r="8" spans="2:4" s="86" customFormat="1" ht="23.25" customHeight="1" x14ac:dyDescent="0.25">
      <c r="B8" s="109" t="s">
        <v>102</v>
      </c>
      <c r="C8" s="110">
        <v>7.5231481481481503E-4</v>
      </c>
      <c r="D8" s="111">
        <v>6.1787072243346002E-2</v>
      </c>
    </row>
    <row r="9" spans="2:4" s="86" customFormat="1" ht="23.25" customHeight="1" x14ac:dyDescent="0.25">
      <c r="B9" s="109" t="s">
        <v>110</v>
      </c>
      <c r="C9" s="110">
        <v>5.20833333333333E-4</v>
      </c>
      <c r="D9" s="111">
        <v>4.27756653992395E-2</v>
      </c>
    </row>
    <row r="10" spans="2:4" s="86" customFormat="1" ht="23.25" customHeight="1" x14ac:dyDescent="0.25">
      <c r="B10" s="109" t="s">
        <v>100</v>
      </c>
      <c r="C10" s="110">
        <v>4.7453703703703698E-4</v>
      </c>
      <c r="D10" s="111">
        <v>3.89733840304183E-2</v>
      </c>
    </row>
    <row r="11" spans="2:4" s="86" customFormat="1" ht="23.25" customHeight="1" x14ac:dyDescent="0.25">
      <c r="B11" s="109" t="s">
        <v>174</v>
      </c>
      <c r="C11" s="110">
        <v>2.7777777777777799E-4</v>
      </c>
      <c r="D11" s="111">
        <v>2.2813688212927799E-2</v>
      </c>
    </row>
    <row r="12" spans="2:4" s="86" customFormat="1" ht="23.25" customHeight="1" x14ac:dyDescent="0.25">
      <c r="B12" s="109" t="s">
        <v>228</v>
      </c>
      <c r="C12" s="110">
        <v>2.6620370370370399E-4</v>
      </c>
      <c r="D12" s="111">
        <v>2.1863117870722398E-2</v>
      </c>
    </row>
    <row r="13" spans="2:4" s="86" customFormat="1" ht="23.25" customHeight="1" thickBot="1" x14ac:dyDescent="0.3">
      <c r="B13" s="112" t="s">
        <v>108</v>
      </c>
      <c r="C13" s="113">
        <v>1.50462962962963E-4</v>
      </c>
      <c r="D13" s="114">
        <v>1.23574144486692E-2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&amp;R84
</oddFooter>
  </headerFooter>
  <rowBreaks count="1" manualBreakCount="1">
    <brk id="19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5" customFormat="1" ht="23.25" customHeight="1" x14ac:dyDescent="0.25">
      <c r="B3" s="178" t="s">
        <v>124</v>
      </c>
      <c r="C3" s="179"/>
      <c r="D3" s="180"/>
    </row>
    <row r="4" spans="2:4" s="85" customFormat="1" ht="23.25" customHeight="1" x14ac:dyDescent="0.25">
      <c r="B4" s="181" t="s">
        <v>171</v>
      </c>
      <c r="C4" s="182"/>
      <c r="D4" s="183"/>
    </row>
    <row r="5" spans="2:4" s="85" customFormat="1" ht="23.25" customHeight="1" x14ac:dyDescent="0.25">
      <c r="B5" s="102" t="s">
        <v>10</v>
      </c>
      <c r="C5" s="103" t="s">
        <v>84</v>
      </c>
      <c r="D5" s="104" t="s">
        <v>5</v>
      </c>
    </row>
    <row r="6" spans="2:4" s="85" customFormat="1" ht="23.25" customHeight="1" thickBot="1" x14ac:dyDescent="0.3">
      <c r="B6" s="105"/>
      <c r="C6" s="115"/>
      <c r="D6" s="11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&amp;R85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9"/>
  <sheetViews>
    <sheetView showGridLines="0" showZeros="0" topLeftCell="B1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125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x14ac:dyDescent="0.25">
      <c r="B6" s="109" t="s">
        <v>112</v>
      </c>
      <c r="C6" s="110">
        <v>5.3240740740740696E-3</v>
      </c>
      <c r="D6" s="111">
        <v>0.33798677443056602</v>
      </c>
    </row>
    <row r="7" spans="2:4" s="86" customFormat="1" ht="23.25" customHeight="1" x14ac:dyDescent="0.25">
      <c r="B7" s="109" t="s">
        <v>201</v>
      </c>
      <c r="C7" s="110">
        <v>4.0046296296296297E-3</v>
      </c>
      <c r="D7" s="111">
        <v>0.25422483468038198</v>
      </c>
    </row>
    <row r="8" spans="2:4" s="86" customFormat="1" ht="23.25" customHeight="1" x14ac:dyDescent="0.25">
      <c r="B8" s="109" t="s">
        <v>107</v>
      </c>
      <c r="C8" s="110">
        <v>3.6921296296296298E-3</v>
      </c>
      <c r="D8" s="111">
        <v>0.234386480529023</v>
      </c>
    </row>
    <row r="9" spans="2:4" s="86" customFormat="1" ht="23.25" customHeight="1" thickBot="1" x14ac:dyDescent="0.3">
      <c r="B9" s="112" t="s">
        <v>109</v>
      </c>
      <c r="C9" s="113">
        <v>2.7314814814814801E-3</v>
      </c>
      <c r="D9" s="114">
        <v>0.173401910360029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&amp;R86
</oddFooter>
  </headerFooter>
  <rowBreaks count="1" manualBreakCount="1">
    <brk id="31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topLeftCell="B1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126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&amp;R87
</oddFooter>
  </headerFooter>
  <rowBreaks count="1" manualBreakCount="1">
    <brk id="17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2" t="s">
        <v>128</v>
      </c>
      <c r="C3" s="173"/>
      <c r="D3" s="174"/>
    </row>
    <row r="4" spans="2:4" s="86" customFormat="1" ht="23.25" customHeight="1" x14ac:dyDescent="0.25">
      <c r="B4" s="175" t="s">
        <v>171</v>
      </c>
      <c r="C4" s="176"/>
      <c r="D4" s="177"/>
    </row>
    <row r="5" spans="2:4" s="86" customFormat="1" ht="23.25" customHeight="1" x14ac:dyDescent="0.25">
      <c r="B5" s="106" t="s">
        <v>10</v>
      </c>
      <c r="C5" s="107" t="s">
        <v>84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&amp;R88
</oddFooter>
  </headerFooter>
  <rowBreaks count="1" manualBreakCount="1">
    <brk id="17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workbookViewId="0">
      <selection activeCell="A13" sqref="A13"/>
    </sheetView>
  </sheetViews>
  <sheetFormatPr defaultRowHeight="15" x14ac:dyDescent="0.25"/>
  <cols>
    <col min="1" max="1" width="39.28515625" bestFit="1" customWidth="1"/>
  </cols>
  <sheetData>
    <row r="1" spans="1:16" x14ac:dyDescent="0.25">
      <c r="A1" t="s">
        <v>141</v>
      </c>
      <c r="B1" t="s">
        <v>142</v>
      </c>
      <c r="C1" t="s">
        <v>143</v>
      </c>
      <c r="D1" t="s">
        <v>144</v>
      </c>
      <c r="E1" t="s">
        <v>145</v>
      </c>
      <c r="F1" t="s">
        <v>146</v>
      </c>
      <c r="G1" t="s">
        <v>147</v>
      </c>
      <c r="H1" t="s">
        <v>148</v>
      </c>
      <c r="I1" t="s">
        <v>149</v>
      </c>
      <c r="J1" t="s">
        <v>150</v>
      </c>
      <c r="K1" t="s">
        <v>151</v>
      </c>
      <c r="L1" t="s">
        <v>152</v>
      </c>
      <c r="M1" t="s">
        <v>153</v>
      </c>
      <c r="N1" t="s">
        <v>154</v>
      </c>
      <c r="O1" t="s">
        <v>155</v>
      </c>
      <c r="P1" t="s">
        <v>156</v>
      </c>
    </row>
    <row r="2" spans="1:16" x14ac:dyDescent="0.25">
      <c r="A2" t="s">
        <v>49</v>
      </c>
      <c r="B2">
        <v>0</v>
      </c>
      <c r="C2">
        <v>1.85185185185185E-3</v>
      </c>
      <c r="D2">
        <v>7.5231481481481503E-4</v>
      </c>
      <c r="E2">
        <v>0</v>
      </c>
      <c r="F2">
        <v>1.71296296296296E-3</v>
      </c>
      <c r="G2">
        <v>7.4074074074074103E-4</v>
      </c>
      <c r="H2">
        <v>0</v>
      </c>
      <c r="I2">
        <v>0</v>
      </c>
      <c r="J2">
        <v>0</v>
      </c>
      <c r="K2">
        <v>0</v>
      </c>
      <c r="L2">
        <v>0</v>
      </c>
      <c r="M2">
        <v>2.7546296296296299E-3</v>
      </c>
      <c r="N2">
        <v>7.9861111111111105E-4</v>
      </c>
      <c r="O2">
        <v>3.9351851851851901E-4</v>
      </c>
      <c r="P2">
        <v>2.10648148148148E-3</v>
      </c>
    </row>
    <row r="3" spans="1:16" x14ac:dyDescent="0.25">
      <c r="A3" t="s">
        <v>64</v>
      </c>
      <c r="B3">
        <v>0</v>
      </c>
      <c r="C3">
        <v>2.5000000000000001E-3</v>
      </c>
      <c r="D3">
        <v>4.3981481481481503E-4</v>
      </c>
      <c r="E3">
        <v>0</v>
      </c>
      <c r="F3">
        <v>1.55092592592593E-3</v>
      </c>
      <c r="G3">
        <v>5.5555555555555599E-4</v>
      </c>
      <c r="H3">
        <v>0</v>
      </c>
      <c r="I3">
        <v>0</v>
      </c>
      <c r="J3">
        <v>0</v>
      </c>
      <c r="K3">
        <v>0</v>
      </c>
      <c r="L3">
        <v>0</v>
      </c>
      <c r="M3">
        <v>4.5601851851851897E-3</v>
      </c>
      <c r="N3">
        <v>7.7546296296296304E-4</v>
      </c>
      <c r="O3">
        <v>1.15740740740741E-4</v>
      </c>
      <c r="P3">
        <v>1.33101851851852E-3</v>
      </c>
    </row>
    <row r="4" spans="1:16" x14ac:dyDescent="0.25">
      <c r="A4" t="s">
        <v>65</v>
      </c>
      <c r="B4">
        <v>0</v>
      </c>
      <c r="C4">
        <v>5.78703703703704E-4</v>
      </c>
      <c r="D4">
        <v>0</v>
      </c>
      <c r="E4">
        <v>0</v>
      </c>
      <c r="F4">
        <v>1.13425925925926E-3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1.79398148148148E-3</v>
      </c>
      <c r="N4">
        <v>8.3333333333333295E-4</v>
      </c>
      <c r="O4">
        <v>4.0509259259259301E-4</v>
      </c>
      <c r="P4">
        <v>2.10648148148148E-3</v>
      </c>
    </row>
    <row r="5" spans="1:16" x14ac:dyDescent="0.25">
      <c r="A5" t="s">
        <v>11</v>
      </c>
      <c r="B5">
        <v>0</v>
      </c>
      <c r="C5">
        <v>8.2175925925925895E-4</v>
      </c>
      <c r="D5">
        <v>3.00925925925926E-4</v>
      </c>
      <c r="E5">
        <v>0</v>
      </c>
      <c r="F5">
        <v>2.8587962962962998E-3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4.8495370370370402E-3</v>
      </c>
      <c r="N5">
        <v>5.78703703703704E-4</v>
      </c>
      <c r="O5">
        <v>2.0833333333333299E-4</v>
      </c>
      <c r="P5">
        <v>1.85185185185185E-3</v>
      </c>
    </row>
    <row r="6" spans="1:16" x14ac:dyDescent="0.25">
      <c r="A6" t="s">
        <v>12</v>
      </c>
      <c r="B6">
        <v>0</v>
      </c>
      <c r="C6">
        <v>2.31481481481481E-4</v>
      </c>
      <c r="D6">
        <v>1.16898148148148E-3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1.15740740740741E-4</v>
      </c>
    </row>
    <row r="7" spans="1:16" x14ac:dyDescent="0.25">
      <c r="A7" t="s">
        <v>66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3.4722222222222202E-5</v>
      </c>
    </row>
    <row r="8" spans="1:16" x14ac:dyDescent="0.25">
      <c r="A8" t="s">
        <v>67</v>
      </c>
      <c r="B8">
        <v>0</v>
      </c>
      <c r="C8">
        <v>3.00925925925926E-4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3.3564814814814801E-4</v>
      </c>
      <c r="N8">
        <v>1.04166666666667E-4</v>
      </c>
      <c r="O8">
        <v>0</v>
      </c>
      <c r="P8">
        <v>5.78703703703704E-5</v>
      </c>
    </row>
    <row r="9" spans="1:16" x14ac:dyDescent="0.25">
      <c r="A9" t="s">
        <v>68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1.85185185185185E-3</v>
      </c>
      <c r="N9">
        <v>0</v>
      </c>
      <c r="O9">
        <v>1.38888888888889E-4</v>
      </c>
      <c r="P9">
        <v>1.38888888888889E-4</v>
      </c>
    </row>
    <row r="10" spans="1:16" x14ac:dyDescent="0.25">
      <c r="A10" t="s">
        <v>69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1.6203703703703701E-4</v>
      </c>
      <c r="O10">
        <v>0</v>
      </c>
      <c r="P10">
        <v>1.8518518518518501E-4</v>
      </c>
    </row>
    <row r="11" spans="1:16" x14ac:dyDescent="0.25">
      <c r="A11" t="s">
        <v>70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14</v>
      </c>
      <c r="B13">
        <v>0</v>
      </c>
      <c r="C13">
        <v>0</v>
      </c>
      <c r="D13">
        <v>0</v>
      </c>
      <c r="E13">
        <v>0</v>
      </c>
      <c r="F13">
        <v>1.1458333333333301E-3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2.6620370370370399E-4</v>
      </c>
      <c r="N13">
        <v>4.6296296296296301E-5</v>
      </c>
      <c r="O13">
        <v>3.4722222222222202E-5</v>
      </c>
      <c r="P13">
        <v>8.1018518518518503E-5</v>
      </c>
    </row>
    <row r="14" spans="1:16" x14ac:dyDescent="0.25">
      <c r="A14" t="s">
        <v>16</v>
      </c>
      <c r="B14">
        <v>0</v>
      </c>
      <c r="C14">
        <v>2.5578703703703701E-3</v>
      </c>
      <c r="D14">
        <v>3.0787037037036998E-3</v>
      </c>
      <c r="E14">
        <v>3.00925925925926E-4</v>
      </c>
      <c r="F14">
        <v>4.7453703703703698E-4</v>
      </c>
      <c r="G14">
        <v>1.2731481481481499E-4</v>
      </c>
      <c r="H14">
        <v>0</v>
      </c>
      <c r="I14">
        <v>0</v>
      </c>
      <c r="J14">
        <v>0</v>
      </c>
      <c r="K14">
        <v>0</v>
      </c>
      <c r="L14">
        <v>0</v>
      </c>
      <c r="M14">
        <v>2.66203703703704E-3</v>
      </c>
      <c r="N14">
        <v>1.38888888888889E-3</v>
      </c>
      <c r="O14">
        <v>1.0879629629629601E-3</v>
      </c>
      <c r="P14">
        <v>4.3055555555555599E-3</v>
      </c>
    </row>
    <row r="15" spans="1:16" x14ac:dyDescent="0.25">
      <c r="A15" t="s">
        <v>17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25">
      <c r="A16" t="s">
        <v>18</v>
      </c>
      <c r="B16">
        <v>0</v>
      </c>
      <c r="C16">
        <v>1.50462962962963E-4</v>
      </c>
      <c r="D16">
        <v>0</v>
      </c>
      <c r="E16">
        <v>0</v>
      </c>
      <c r="F16">
        <v>0</v>
      </c>
      <c r="G16">
        <v>1.15740740740741E-4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3.4722222222222202E-5</v>
      </c>
      <c r="O16">
        <v>6.9444444444444404E-5</v>
      </c>
      <c r="P16">
        <v>1.15740740740741E-4</v>
      </c>
    </row>
    <row r="17" spans="1:16" x14ac:dyDescent="0.25">
      <c r="A17" t="s">
        <v>19</v>
      </c>
      <c r="B17">
        <v>0</v>
      </c>
      <c r="C17">
        <v>4.6874999999999998E-3</v>
      </c>
      <c r="D17">
        <v>9.9537037037036999E-4</v>
      </c>
      <c r="E17">
        <v>0</v>
      </c>
      <c r="F17">
        <v>2.9629629629629602E-3</v>
      </c>
      <c r="G17">
        <v>1.0416666666666699E-3</v>
      </c>
      <c r="H17">
        <v>0</v>
      </c>
      <c r="I17">
        <v>0</v>
      </c>
      <c r="J17">
        <v>0</v>
      </c>
      <c r="K17">
        <v>0</v>
      </c>
      <c r="L17">
        <v>0</v>
      </c>
      <c r="M17">
        <v>5.2083333333333296E-3</v>
      </c>
      <c r="N17">
        <v>0</v>
      </c>
      <c r="O17">
        <v>0</v>
      </c>
      <c r="P17">
        <v>1.50462962962963E-4</v>
      </c>
    </row>
    <row r="18" spans="1:16" x14ac:dyDescent="0.25">
      <c r="A18" t="s">
        <v>20</v>
      </c>
      <c r="B18">
        <v>0</v>
      </c>
      <c r="C18">
        <v>4.3055555555555599E-3</v>
      </c>
      <c r="D18">
        <v>3.5648148148148102E-3</v>
      </c>
      <c r="E18">
        <v>0</v>
      </c>
      <c r="F18">
        <v>4.9305555555555604E-3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9.4560185185185198E-3</v>
      </c>
      <c r="N18">
        <v>0</v>
      </c>
      <c r="O18">
        <v>1.04166666666667E-4</v>
      </c>
      <c r="P18">
        <v>9.8379629629629598E-4</v>
      </c>
    </row>
    <row r="19" spans="1:16" x14ac:dyDescent="0.25">
      <c r="A19" t="s">
        <v>21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3.2986111111111098E-3</v>
      </c>
      <c r="C2" s="79">
        <v>0</v>
      </c>
      <c r="D2" s="80">
        <v>1</v>
      </c>
      <c r="E2" s="80">
        <v>0</v>
      </c>
    </row>
    <row r="3" spans="1:10" x14ac:dyDescent="0.25">
      <c r="A3" s="79" t="s">
        <v>64</v>
      </c>
      <c r="B3" s="79">
        <v>2.2222222222222201E-3</v>
      </c>
      <c r="C3" s="79">
        <v>0</v>
      </c>
      <c r="D3" s="80">
        <v>1</v>
      </c>
      <c r="E3" s="80">
        <v>0</v>
      </c>
    </row>
    <row r="4" spans="1:10" x14ac:dyDescent="0.25">
      <c r="A4" s="79" t="s">
        <v>65</v>
      </c>
      <c r="B4" s="79">
        <v>2.7314814814814801E-3</v>
      </c>
      <c r="C4" s="79">
        <v>6.1342592592592601E-4</v>
      </c>
      <c r="D4" s="80">
        <v>0.81660899653979202</v>
      </c>
      <c r="E4" s="80">
        <v>0.18339100346020801</v>
      </c>
    </row>
    <row r="5" spans="1:10" x14ac:dyDescent="0.25">
      <c r="A5" s="79" t="s">
        <v>11</v>
      </c>
      <c r="B5" s="79">
        <v>2.6388888888888898E-3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1.15740740740741E-4</v>
      </c>
      <c r="D6" s="80">
        <v>0</v>
      </c>
      <c r="E6" s="80">
        <v>1</v>
      </c>
    </row>
    <row r="7" spans="1:10" x14ac:dyDescent="0.25">
      <c r="A7" s="79" t="s">
        <v>66</v>
      </c>
      <c r="B7" s="79">
        <v>3.4722222222222202E-5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1.6203703703703701E-4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2.7777777777777799E-4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3.4722222222222202E-4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1.6203703703703701E-4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6.7824074074074097E-3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2.19907407407407E-4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1.50462962962963E-4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9.7222222222222198E-4</v>
      </c>
      <c r="C18" s="79">
        <v>1.15740740740741E-4</v>
      </c>
      <c r="D18" s="80">
        <v>0.89361702127659604</v>
      </c>
      <c r="E18" s="80">
        <v>0.10638297872340401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66"/>
  <sheetViews>
    <sheetView showGridLines="0" showZeros="0" zoomScale="70" zoomScaleNormal="7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0" t="s">
        <v>61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49</v>
      </c>
      <c r="C7" s="14">
        <v>8.1018518518518505E-4</v>
      </c>
      <c r="D7" s="15">
        <f>IFERROR(C7/C$19,0)</f>
        <v>0.52238805970149238</v>
      </c>
      <c r="E7" s="15">
        <f>IFERROR(C7/C$30,0)</f>
        <v>0.10785824345146368</v>
      </c>
      <c r="F7" s="14">
        <v>0</v>
      </c>
      <c r="G7" s="15">
        <f>IFERROR(F7/F$19,0)</f>
        <v>0</v>
      </c>
      <c r="H7" s="15">
        <f>IFERROR(F7/F$30,0)</f>
        <v>0</v>
      </c>
      <c r="I7" s="14">
        <v>8.1018518518518505E-4</v>
      </c>
      <c r="J7" s="15">
        <f>IFERROR(I7/I$19,0)</f>
        <v>0.52238805970149238</v>
      </c>
      <c r="K7" s="17">
        <f>IFERROR(I7/I$30,0)</f>
        <v>0.10785824345146368</v>
      </c>
    </row>
    <row r="8" spans="2:11" s="5" customFormat="1" x14ac:dyDescent="0.25">
      <c r="B8" s="13" t="s">
        <v>64</v>
      </c>
      <c r="C8" s="14">
        <v>6.1342592592592601E-4</v>
      </c>
      <c r="D8" s="15">
        <f t="shared" ref="D8:D18" si="0">IFERROR(C8/C$19,0)</f>
        <v>0.39552238805970152</v>
      </c>
      <c r="E8" s="15">
        <f t="shared" ref="E8:E18" si="1">IFERROR(C8/C$30,0)</f>
        <v>8.1664098613251093E-2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6.1342592592592601E-4</v>
      </c>
      <c r="J8" s="15">
        <f t="shared" ref="J8:J18" si="4">IFERROR(I8/I$19,0)</f>
        <v>0.39552238805970152</v>
      </c>
      <c r="K8" s="17">
        <f t="shared" ref="K8:K18" si="5">IFERROR(I8/I$30,0)</f>
        <v>8.1664098613251093E-2</v>
      </c>
    </row>
    <row r="9" spans="2:11" s="5" customFormat="1" x14ac:dyDescent="0.25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25">
      <c r="B10" s="13" t="s">
        <v>11</v>
      </c>
      <c r="C10" s="14">
        <v>1.2731481481481499E-4</v>
      </c>
      <c r="D10" s="15">
        <f t="shared" si="0"/>
        <v>8.2089552238806082E-2</v>
      </c>
      <c r="E10" s="15">
        <f t="shared" si="1"/>
        <v>1.6949152542372892E-2</v>
      </c>
      <c r="F10" s="14">
        <v>0</v>
      </c>
      <c r="G10" s="15">
        <f t="shared" si="2"/>
        <v>0</v>
      </c>
      <c r="H10" s="15">
        <f t="shared" si="3"/>
        <v>0</v>
      </c>
      <c r="I10" s="14">
        <v>1.2731481481481499E-4</v>
      </c>
      <c r="J10" s="15">
        <f t="shared" si="4"/>
        <v>8.2089552238806082E-2</v>
      </c>
      <c r="K10" s="17">
        <f t="shared" si="5"/>
        <v>1.6949152542372892E-2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.75" thickBot="1" x14ac:dyDescent="0.3">
      <c r="B18" s="23" t="s">
        <v>14</v>
      </c>
      <c r="C18" s="24">
        <v>0</v>
      </c>
      <c r="D18" s="25">
        <f t="shared" si="0"/>
        <v>0</v>
      </c>
      <c r="E18" s="25">
        <f t="shared" si="1"/>
        <v>0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7">
        <f t="shared" si="5"/>
        <v>0</v>
      </c>
    </row>
    <row r="19" spans="2:11" s="5" customFormat="1" ht="16.5" thickTop="1" thickBot="1" x14ac:dyDescent="0.3">
      <c r="B19" s="36" t="s">
        <v>3</v>
      </c>
      <c r="C19" s="37">
        <f>SUM(C7:C18)</f>
        <v>1.5509259259259261E-3</v>
      </c>
      <c r="D19" s="38">
        <f>IFERROR(SUM(D7:D18),0)</f>
        <v>1</v>
      </c>
      <c r="E19" s="38">
        <f>IFERROR(SUM(E7:E18),0)</f>
        <v>0.20647149460708766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1.5509259259259261E-3</v>
      </c>
      <c r="J19" s="38">
        <f>IFERROR(SUM(J7:J18),0)</f>
        <v>1</v>
      </c>
      <c r="K19" s="39">
        <f>IFERROR(SUM(K7:K18),0)</f>
        <v>0.20647149460708766</v>
      </c>
    </row>
    <row r="20" spans="2:11" s="5" customFormat="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s="5" customFormat="1" x14ac:dyDescent="0.25">
      <c r="B22" s="21" t="s">
        <v>16</v>
      </c>
      <c r="C22" s="14">
        <v>9.4907407407407397E-4</v>
      </c>
      <c r="D22" s="22"/>
      <c r="E22" s="15">
        <f>IFERROR(C22/C$30,0)</f>
        <v>0.12634822804314319</v>
      </c>
      <c r="F22" s="14">
        <v>0</v>
      </c>
      <c r="G22" s="22"/>
      <c r="H22" s="15">
        <f>IFERROR(F22/F$30,0)</f>
        <v>0</v>
      </c>
      <c r="I22" s="14">
        <v>9.4907407407407397E-4</v>
      </c>
      <c r="J22" s="22"/>
      <c r="K22" s="17">
        <f>IFERROR(I22/I$30,0)</f>
        <v>0.12634822804314319</v>
      </c>
    </row>
    <row r="23" spans="2:11" s="5" customFormat="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25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25">
      <c r="B25" s="21" t="s">
        <v>19</v>
      </c>
      <c r="C25" s="14">
        <v>2.1527777777777799E-3</v>
      </c>
      <c r="D25" s="22"/>
      <c r="E25" s="15">
        <f t="shared" si="6"/>
        <v>0.28659476117103239</v>
      </c>
      <c r="F25" s="14">
        <v>0</v>
      </c>
      <c r="G25" s="22"/>
      <c r="H25" s="15">
        <f t="shared" si="7"/>
        <v>0</v>
      </c>
      <c r="I25" s="14">
        <v>2.1527777777777799E-3</v>
      </c>
      <c r="J25" s="22"/>
      <c r="K25" s="17">
        <f t="shared" si="8"/>
        <v>0.28659476117103239</v>
      </c>
    </row>
    <row r="26" spans="2:11" s="5" customFormat="1" x14ac:dyDescent="0.25">
      <c r="B26" s="21" t="s">
        <v>20</v>
      </c>
      <c r="C26" s="14">
        <v>2.8587962962962998E-3</v>
      </c>
      <c r="D26" s="22"/>
      <c r="E26" s="15">
        <f t="shared" si="6"/>
        <v>0.38058551617873665</v>
      </c>
      <c r="F26" s="14">
        <v>0</v>
      </c>
      <c r="G26" s="22"/>
      <c r="H26" s="15">
        <f t="shared" si="7"/>
        <v>0</v>
      </c>
      <c r="I26" s="14">
        <v>2.8587962962962998E-3</v>
      </c>
      <c r="J26" s="22"/>
      <c r="K26" s="17">
        <f t="shared" si="8"/>
        <v>0.38058551617873665</v>
      </c>
    </row>
    <row r="27" spans="2:11" s="5" customFormat="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s="5" customFormat="1" ht="16.5" thickTop="1" thickBot="1" x14ac:dyDescent="0.3">
      <c r="B28" s="36" t="s">
        <v>3</v>
      </c>
      <c r="C28" s="37">
        <f>SUM(C22:C27)</f>
        <v>5.9606481481481541E-3</v>
      </c>
      <c r="D28" s="38"/>
      <c r="E28" s="38">
        <f>IFERROR(SUM(E22:E27),0)</f>
        <v>0.7935285053929122</v>
      </c>
      <c r="F28" s="37">
        <f>SUM(F22:F27)</f>
        <v>0</v>
      </c>
      <c r="G28" s="38"/>
      <c r="H28" s="38">
        <f>IFERROR(SUM(H22:H27),0)</f>
        <v>0</v>
      </c>
      <c r="I28" s="37">
        <f>SUM(I22:I27)</f>
        <v>5.9606481481481541E-3</v>
      </c>
      <c r="J28" s="38"/>
      <c r="K28" s="39">
        <f>IFERROR(SUM(K22:K27),0)</f>
        <v>0.7935285053929122</v>
      </c>
    </row>
    <row r="29" spans="2:11" s="5" customFormat="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6.5" thickTop="1" thickBot="1" x14ac:dyDescent="0.3">
      <c r="B30" s="36" t="s">
        <v>6</v>
      </c>
      <c r="C30" s="37">
        <f>SUM(C19,C28)</f>
        <v>7.5115740740740802E-3</v>
      </c>
      <c r="D30" s="40"/>
      <c r="E30" s="41">
        <f>IFERROR(SUM(E19,E28),0)</f>
        <v>0.99999999999999989</v>
      </c>
      <c r="F30" s="37">
        <f>SUM(F19,F28)</f>
        <v>0</v>
      </c>
      <c r="G30" s="40"/>
      <c r="H30" s="41">
        <f>IFERROR(SUM(H19,H28),0)</f>
        <v>0</v>
      </c>
      <c r="I30" s="37">
        <f>SUM(I19,I28)</f>
        <v>7.5115740740740802E-3</v>
      </c>
      <c r="J30" s="40"/>
      <c r="K30" s="43">
        <f>IFERROR(SUM(K19,K28),0)</f>
        <v>0.99999999999999989</v>
      </c>
    </row>
    <row r="31" spans="2:11" s="5" customFormat="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8"/>
      <c r="D32" s="8"/>
      <c r="E32" s="8"/>
      <c r="F32" s="8"/>
      <c r="H32" s="8"/>
    </row>
    <row r="33" spans="3:8" s="5" customFormat="1" x14ac:dyDescent="0.25">
      <c r="C33" s="8"/>
      <c r="D33" s="8"/>
      <c r="E33" s="8"/>
      <c r="F33" s="8"/>
      <c r="H33" s="8"/>
    </row>
    <row r="34" spans="3:8" s="5" customFormat="1" x14ac:dyDescent="0.25">
      <c r="C34" s="8"/>
      <c r="D34" s="8"/>
      <c r="E34" s="8"/>
      <c r="F34" s="8"/>
      <c r="H34" s="8"/>
    </row>
    <row r="35" spans="3:8" s="5" customFormat="1" x14ac:dyDescent="0.25">
      <c r="C35" s="8"/>
      <c r="D35" s="8"/>
      <c r="E35" s="8"/>
      <c r="F35" s="8"/>
      <c r="H35" s="8"/>
    </row>
    <row r="36" spans="3:8" s="5" customFormat="1" x14ac:dyDescent="0.25">
      <c r="C36" s="8"/>
      <c r="D36" s="8"/>
      <c r="E36" s="8"/>
      <c r="F36" s="8"/>
      <c r="H36" s="8"/>
    </row>
    <row r="37" spans="3:8" s="5" customFormat="1" x14ac:dyDescent="0.25">
      <c r="C37" s="8"/>
      <c r="D37" s="8"/>
      <c r="E37" s="8"/>
      <c r="F37" s="8"/>
      <c r="H37" s="8"/>
    </row>
    <row r="38" spans="3:8" s="5" customFormat="1" x14ac:dyDescent="0.25">
      <c r="C38" s="8"/>
      <c r="D38" s="8"/>
      <c r="E38" s="8"/>
      <c r="F38" s="8"/>
      <c r="H38" s="8"/>
    </row>
    <row r="39" spans="3:8" s="5" customFormat="1" x14ac:dyDescent="0.25">
      <c r="C39" s="8"/>
      <c r="D39" s="8"/>
      <c r="E39" s="8"/>
      <c r="F39" s="8"/>
      <c r="H39" s="8"/>
    </row>
    <row r="40" spans="3:8" s="5" customFormat="1" x14ac:dyDescent="0.25">
      <c r="C40" s="8"/>
      <c r="D40" s="8"/>
      <c r="E40" s="8"/>
      <c r="F40" s="8"/>
      <c r="H40" s="8"/>
    </row>
    <row r="41" spans="3:8" s="5" customFormat="1" x14ac:dyDescent="0.25">
      <c r="C41" s="8"/>
      <c r="D41" s="8"/>
      <c r="E41" s="8"/>
      <c r="F41" s="8"/>
      <c r="H41" s="8"/>
    </row>
    <row r="42" spans="3:8" s="5" customFormat="1" x14ac:dyDescent="0.25">
      <c r="C42" s="8"/>
      <c r="D42" s="8"/>
      <c r="E42" s="8"/>
      <c r="F42" s="8"/>
      <c r="H42" s="8"/>
    </row>
    <row r="43" spans="3:8" s="5" customFormat="1" x14ac:dyDescent="0.25">
      <c r="C43" s="8"/>
      <c r="D43" s="8"/>
      <c r="E43" s="8"/>
      <c r="F43" s="8"/>
      <c r="H43" s="8"/>
    </row>
    <row r="44" spans="3:8" s="5" customFormat="1" x14ac:dyDescent="0.25">
      <c r="C44" s="8"/>
      <c r="D44" s="8"/>
      <c r="E44" s="8"/>
      <c r="F44" s="8"/>
      <c r="H44" s="8"/>
    </row>
    <row r="45" spans="3:8" s="5" customFormat="1" x14ac:dyDescent="0.25">
      <c r="C45" s="8"/>
      <c r="D45" s="8"/>
      <c r="E45" s="8"/>
      <c r="F45" s="8"/>
      <c r="H45" s="8"/>
    </row>
    <row r="46" spans="3:8" s="5" customFormat="1" x14ac:dyDescent="0.25">
      <c r="C46" s="8"/>
      <c r="D46" s="8"/>
      <c r="E46" s="8"/>
      <c r="F46" s="8"/>
      <c r="H46" s="8"/>
    </row>
    <row r="47" spans="3:8" s="5" customFormat="1" x14ac:dyDescent="0.25">
      <c r="C47" s="8"/>
      <c r="D47" s="8"/>
      <c r="E47" s="8"/>
      <c r="F47" s="8"/>
      <c r="H47" s="8"/>
    </row>
    <row r="48" spans="3:8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&amp;R13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1.8402777777777801E-3</v>
      </c>
      <c r="C2" s="79">
        <v>6.1342592592592601E-4</v>
      </c>
      <c r="D2" s="80">
        <v>0.75</v>
      </c>
      <c r="E2" s="80">
        <v>0.25</v>
      </c>
    </row>
    <row r="3" spans="1:10" x14ac:dyDescent="0.25">
      <c r="A3" s="79" t="s">
        <v>64</v>
      </c>
      <c r="B3" s="79">
        <v>2.10648148148148E-3</v>
      </c>
      <c r="C3" s="79">
        <v>0</v>
      </c>
      <c r="D3" s="80">
        <v>1</v>
      </c>
      <c r="E3" s="80">
        <v>0</v>
      </c>
    </row>
    <row r="4" spans="1:10" x14ac:dyDescent="0.25">
      <c r="A4" s="79" t="s">
        <v>65</v>
      </c>
      <c r="B4" s="79">
        <v>1.13425925925926E-3</v>
      </c>
      <c r="C4" s="79">
        <v>0</v>
      </c>
      <c r="D4" s="80">
        <v>1</v>
      </c>
      <c r="E4" s="80">
        <v>0</v>
      </c>
    </row>
    <row r="5" spans="1:10" x14ac:dyDescent="0.25">
      <c r="A5" s="79" t="s">
        <v>11</v>
      </c>
      <c r="B5" s="79">
        <v>2.8587962962962998E-3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1.1458333333333301E-3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6.01851851851852E-4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1.15740740740741E-4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4.0046296296296297E-3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4.9305555555555604E-3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2.7546296296296299E-3</v>
      </c>
      <c r="C2" s="79">
        <v>0</v>
      </c>
      <c r="D2" s="80">
        <v>1</v>
      </c>
      <c r="E2" s="80">
        <v>0</v>
      </c>
    </row>
    <row r="3" spans="1:10" x14ac:dyDescent="0.25">
      <c r="A3" s="79" t="s">
        <v>64</v>
      </c>
      <c r="B3" s="79">
        <v>4.5601851851851897E-3</v>
      </c>
      <c r="C3" s="79">
        <v>0</v>
      </c>
      <c r="D3" s="80">
        <v>1</v>
      </c>
      <c r="E3" s="80">
        <v>0</v>
      </c>
    </row>
    <row r="4" spans="1:10" x14ac:dyDescent="0.25">
      <c r="A4" s="79" t="s">
        <v>65</v>
      </c>
      <c r="B4" s="79">
        <v>1.79398148148148E-3</v>
      </c>
      <c r="C4" s="79">
        <v>0</v>
      </c>
      <c r="D4" s="80">
        <v>1</v>
      </c>
      <c r="E4" s="80">
        <v>0</v>
      </c>
    </row>
    <row r="5" spans="1:10" x14ac:dyDescent="0.25">
      <c r="A5" s="79" t="s">
        <v>11</v>
      </c>
      <c r="B5" s="79">
        <v>4.8495370370370402E-3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3.3564814814814801E-4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1.85185185185185E-3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2.6620370370370399E-4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2.66203703703704E-3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5.2083333333333296E-3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9.4560185185185198E-3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3.00925925925926E-4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7.5231481481481503E-4</v>
      </c>
      <c r="C2" s="79">
        <v>0</v>
      </c>
      <c r="D2" s="80">
        <v>1</v>
      </c>
      <c r="E2" s="80">
        <v>0</v>
      </c>
    </row>
    <row r="3" spans="1:10" x14ac:dyDescent="0.25">
      <c r="A3" s="79" t="s">
        <v>64</v>
      </c>
      <c r="B3" s="79">
        <v>4.3981481481481503E-4</v>
      </c>
      <c r="C3" s="79">
        <v>0</v>
      </c>
      <c r="D3" s="80">
        <v>1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3.00925925925926E-4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1.16898148148148E-3</v>
      </c>
      <c r="D6" s="80">
        <v>0</v>
      </c>
      <c r="E6" s="80">
        <v>1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3.0787037037036998E-3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9.9537037037036999E-4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3.5648148148148102E-3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1.5972222222222199E-3</v>
      </c>
      <c r="C2" s="79">
        <v>2.5462962962962999E-4</v>
      </c>
      <c r="D2" s="80">
        <v>0.86250000000000004</v>
      </c>
      <c r="E2" s="80">
        <v>0.13750000000000001</v>
      </c>
    </row>
    <row r="3" spans="1:10" x14ac:dyDescent="0.25">
      <c r="A3" s="79" t="s">
        <v>64</v>
      </c>
      <c r="B3" s="79">
        <v>2.5000000000000001E-3</v>
      </c>
      <c r="C3" s="79">
        <v>0</v>
      </c>
      <c r="D3" s="80">
        <v>1</v>
      </c>
      <c r="E3" s="80">
        <v>0</v>
      </c>
    </row>
    <row r="4" spans="1:10" x14ac:dyDescent="0.25">
      <c r="A4" s="79" t="s">
        <v>65</v>
      </c>
      <c r="B4" s="79">
        <v>5.78703703703704E-4</v>
      </c>
      <c r="C4" s="79">
        <v>0</v>
      </c>
      <c r="D4" s="80">
        <v>1</v>
      </c>
      <c r="E4" s="80">
        <v>0</v>
      </c>
    </row>
    <row r="5" spans="1:10" x14ac:dyDescent="0.25">
      <c r="A5" s="79" t="s">
        <v>11</v>
      </c>
      <c r="B5" s="79">
        <v>8.2175925925925895E-4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2.31481481481481E-4</v>
      </c>
      <c r="D6" s="80">
        <v>0</v>
      </c>
      <c r="E6" s="80">
        <v>1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3.00925925925926E-4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2.5578703703703701E-3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1.50462962962963E-4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4.6874999999999998E-3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4.3055555555555599E-3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3.1377314814814802E-2</v>
      </c>
      <c r="C2" s="79">
        <v>8.0208333333333295E-3</v>
      </c>
      <c r="D2" s="80">
        <v>0.79641598119859003</v>
      </c>
      <c r="E2" s="80">
        <v>0.20358401880141</v>
      </c>
    </row>
    <row r="3" spans="1:10" x14ac:dyDescent="0.25">
      <c r="A3" s="79" t="s">
        <v>64</v>
      </c>
      <c r="B3" s="79">
        <v>2.7592592592592599E-2</v>
      </c>
      <c r="C3" s="79">
        <v>0</v>
      </c>
      <c r="D3" s="80">
        <v>1</v>
      </c>
      <c r="E3" s="80">
        <v>0</v>
      </c>
    </row>
    <row r="4" spans="1:10" x14ac:dyDescent="0.25">
      <c r="A4" s="79" t="s">
        <v>65</v>
      </c>
      <c r="B4" s="79">
        <v>1.3900462962963E-2</v>
      </c>
      <c r="C4" s="79">
        <v>4.5023148148148097E-3</v>
      </c>
      <c r="D4" s="80">
        <v>0.75534591194968603</v>
      </c>
      <c r="E4" s="80">
        <v>0.24465408805031399</v>
      </c>
    </row>
    <row r="5" spans="1:10" x14ac:dyDescent="0.25">
      <c r="A5" s="79" t="s">
        <v>11</v>
      </c>
      <c r="B5" s="79">
        <v>9.6874999999999999E-3</v>
      </c>
      <c r="C5" s="79">
        <v>1.0625000000000001E-2</v>
      </c>
      <c r="D5" s="80">
        <v>0.47692307692307701</v>
      </c>
      <c r="E5" s="80">
        <v>0.52307692307692299</v>
      </c>
    </row>
    <row r="6" spans="1:10" x14ac:dyDescent="0.25">
      <c r="A6" s="79" t="s">
        <v>12</v>
      </c>
      <c r="B6" s="79">
        <v>2.0590277777777801E-2</v>
      </c>
      <c r="C6" s="79">
        <v>5.4398148148148101E-4</v>
      </c>
      <c r="D6" s="80">
        <v>0.97426067907995595</v>
      </c>
      <c r="E6" s="80">
        <v>2.5739320920043801E-2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4.6180555555555601E-3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2.9282407407407399E-3</v>
      </c>
      <c r="C10" s="79">
        <v>3.1250000000000001E-4</v>
      </c>
      <c r="D10" s="80">
        <v>0.90357142857142903</v>
      </c>
      <c r="E10" s="80">
        <v>9.6428571428571405E-2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2.23726851851852E-2</v>
      </c>
      <c r="C13" s="79">
        <v>5.5324074074074104E-3</v>
      </c>
      <c r="D13" s="80">
        <v>0.80174201576109505</v>
      </c>
      <c r="E13" s="80">
        <v>0.19825798423890501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1.4224537037037001E-2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1.38888888888889E-4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2.2488425925925901E-2</v>
      </c>
      <c r="C18" s="79">
        <v>3.4027777777777802E-3</v>
      </c>
      <c r="D18" s="80">
        <v>0.86857398301296396</v>
      </c>
      <c r="E18" s="80">
        <v>0.13142601698703599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1.50462962962963E-4</v>
      </c>
      <c r="C2" s="79">
        <v>0</v>
      </c>
      <c r="D2" s="80">
        <v>1</v>
      </c>
      <c r="E2" s="80">
        <v>0</v>
      </c>
    </row>
    <row r="3" spans="1:10" x14ac:dyDescent="0.25">
      <c r="A3" s="79" t="s">
        <v>64</v>
      </c>
      <c r="B3" s="79">
        <v>7.8703703703703705E-4</v>
      </c>
      <c r="C3" s="79">
        <v>0</v>
      </c>
      <c r="D3" s="80">
        <v>1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8.7731481481481497E-3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4.7453703703703698E-4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1.99074074074074E-3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0" t="s">
        <v>60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49</v>
      </c>
      <c r="C7" s="14">
        <v>2.8935185185185201E-3</v>
      </c>
      <c r="D7" s="15">
        <f>IFERROR(C7/C$19,0)</f>
        <v>0.56689342403628173</v>
      </c>
      <c r="E7" s="15">
        <f>IFERROR(C7/C$30,0)</f>
        <v>0.10216591744993871</v>
      </c>
      <c r="F7" s="14">
        <v>0</v>
      </c>
      <c r="G7" s="15">
        <f>IFERROR(F7/F$19,0)</f>
        <v>0</v>
      </c>
      <c r="H7" s="15">
        <f>IFERROR(F7/F$30,0)</f>
        <v>0</v>
      </c>
      <c r="I7" s="14">
        <v>2.8935185185185201E-3</v>
      </c>
      <c r="J7" s="15">
        <f>IFERROR(I7/I$19,0)</f>
        <v>0.56689342403628173</v>
      </c>
      <c r="K7" s="17">
        <f>IFERROR(I7/I$30,0)</f>
        <v>0.10216591744993871</v>
      </c>
    </row>
    <row r="8" spans="2:11" x14ac:dyDescent="0.25">
      <c r="B8" s="13" t="s">
        <v>64</v>
      </c>
      <c r="C8" s="14">
        <v>1.57407407407407E-3</v>
      </c>
      <c r="D8" s="15">
        <f t="shared" ref="D8:D18" si="0">IFERROR(C8/C$19,0)</f>
        <v>0.30839002267573634</v>
      </c>
      <c r="E8" s="15">
        <f t="shared" ref="E8:E18" si="1">IFERROR(C8/C$30,0)</f>
        <v>5.557825909276648E-2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1.57407407407407E-3</v>
      </c>
      <c r="J8" s="15">
        <f t="shared" ref="J8:J18" si="4">IFERROR(I8/I$19,0)</f>
        <v>0.30839002267573634</v>
      </c>
      <c r="K8" s="17">
        <f t="shared" ref="K8:K18" si="5">IFERROR(I8/I$30,0)</f>
        <v>5.557825909276648E-2</v>
      </c>
    </row>
    <row r="9" spans="2:11" x14ac:dyDescent="0.25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11</v>
      </c>
      <c r="C10" s="14">
        <v>1.9675925925925899E-4</v>
      </c>
      <c r="D10" s="15">
        <f t="shared" si="0"/>
        <v>3.8548752834467091E-2</v>
      </c>
      <c r="E10" s="15">
        <f t="shared" si="1"/>
        <v>6.9472823865958187E-3</v>
      </c>
      <c r="F10" s="14">
        <v>0</v>
      </c>
      <c r="G10" s="15">
        <f t="shared" si="2"/>
        <v>0</v>
      </c>
      <c r="H10" s="15">
        <f t="shared" si="3"/>
        <v>0</v>
      </c>
      <c r="I10" s="14">
        <v>1.9675925925925899E-4</v>
      </c>
      <c r="J10" s="15">
        <f t="shared" si="4"/>
        <v>3.8548752834467091E-2</v>
      </c>
      <c r="K10" s="17">
        <f t="shared" si="5"/>
        <v>6.9472823865958187E-3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.75" thickBot="1" x14ac:dyDescent="0.3">
      <c r="B18" s="23" t="s">
        <v>14</v>
      </c>
      <c r="C18" s="24">
        <v>4.3981481481481503E-4</v>
      </c>
      <c r="D18" s="25">
        <f t="shared" si="0"/>
        <v>8.6167800453514826E-2</v>
      </c>
      <c r="E18" s="25">
        <f t="shared" si="1"/>
        <v>1.5529219452390683E-2</v>
      </c>
      <c r="F18" s="24">
        <v>0</v>
      </c>
      <c r="G18" s="25">
        <f t="shared" si="2"/>
        <v>0</v>
      </c>
      <c r="H18" s="25">
        <f t="shared" si="3"/>
        <v>0</v>
      </c>
      <c r="I18" s="24">
        <v>4.3981481481481503E-4</v>
      </c>
      <c r="J18" s="25">
        <f t="shared" si="4"/>
        <v>8.6167800453514826E-2</v>
      </c>
      <c r="K18" s="27">
        <f t="shared" si="5"/>
        <v>1.5529219452390683E-2</v>
      </c>
    </row>
    <row r="19" spans="2:11" ht="16.5" thickTop="1" thickBot="1" x14ac:dyDescent="0.3">
      <c r="B19" s="36" t="s">
        <v>3</v>
      </c>
      <c r="C19" s="37">
        <f>SUM(C7:C18)</f>
        <v>5.104166666666664E-3</v>
      </c>
      <c r="D19" s="38">
        <f>IFERROR(SUM(D7:D18),0)</f>
        <v>1</v>
      </c>
      <c r="E19" s="38">
        <f>IFERROR(SUM(E7:E18),0)</f>
        <v>0.18022067838169167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5.104166666666664E-3</v>
      </c>
      <c r="J19" s="38">
        <f>IFERROR(SUM(J7:J18),0)</f>
        <v>1</v>
      </c>
      <c r="K19" s="39">
        <f>IFERROR(SUM(K7:K18),0)</f>
        <v>0.18022067838169167</v>
      </c>
    </row>
    <row r="20" spans="2:1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25">
      <c r="B22" s="21" t="s">
        <v>16</v>
      </c>
      <c r="C22" s="14">
        <v>3.49537037037037E-3</v>
      </c>
      <c r="D22" s="22"/>
      <c r="E22" s="15">
        <f>IFERROR(C22/C$30,0)</f>
        <v>0.12341642827952588</v>
      </c>
      <c r="F22" s="14">
        <v>0</v>
      </c>
      <c r="G22" s="22"/>
      <c r="H22" s="15">
        <f>IFERROR(F22/F$30,0)</f>
        <v>0</v>
      </c>
      <c r="I22" s="14">
        <v>3.49537037037037E-3</v>
      </c>
      <c r="J22" s="22"/>
      <c r="K22" s="17">
        <f>IFERROR(I22/I$30,0)</f>
        <v>0.12341642827952588</v>
      </c>
    </row>
    <row r="23" spans="2:1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x14ac:dyDescent="0.25">
      <c r="B24" s="21" t="s">
        <v>18</v>
      </c>
      <c r="C24" s="14">
        <v>1.38888888888889E-4</v>
      </c>
      <c r="D24" s="22"/>
      <c r="E24" s="15">
        <f t="shared" si="6"/>
        <v>4.9039640375970594E-3</v>
      </c>
      <c r="F24" s="14">
        <v>0</v>
      </c>
      <c r="G24" s="22"/>
      <c r="H24" s="15">
        <f t="shared" si="7"/>
        <v>0</v>
      </c>
      <c r="I24" s="14">
        <v>1.38888888888889E-4</v>
      </c>
      <c r="J24" s="22"/>
      <c r="K24" s="17">
        <f t="shared" si="8"/>
        <v>4.9039640375970594E-3</v>
      </c>
    </row>
    <row r="25" spans="2:11" x14ac:dyDescent="0.25">
      <c r="B25" s="21" t="s">
        <v>19</v>
      </c>
      <c r="C25" s="14">
        <v>7.5231481481481503E-3</v>
      </c>
      <c r="D25" s="22"/>
      <c r="E25" s="15">
        <f t="shared" si="6"/>
        <v>0.2656313853698406</v>
      </c>
      <c r="F25" s="14">
        <v>0</v>
      </c>
      <c r="G25" s="22"/>
      <c r="H25" s="15">
        <f t="shared" si="7"/>
        <v>0</v>
      </c>
      <c r="I25" s="14">
        <v>7.5231481481481503E-3</v>
      </c>
      <c r="J25" s="22"/>
      <c r="K25" s="17">
        <f t="shared" si="8"/>
        <v>0.2656313853698406</v>
      </c>
    </row>
    <row r="26" spans="2:11" x14ac:dyDescent="0.25">
      <c r="B26" s="21" t="s">
        <v>20</v>
      </c>
      <c r="C26" s="14">
        <v>1.20601851851852E-2</v>
      </c>
      <c r="D26" s="22"/>
      <c r="E26" s="15">
        <f t="shared" si="6"/>
        <v>0.42582754393134481</v>
      </c>
      <c r="F26" s="14">
        <v>0</v>
      </c>
      <c r="G26" s="22"/>
      <c r="H26" s="15">
        <f t="shared" si="7"/>
        <v>0</v>
      </c>
      <c r="I26" s="14">
        <v>1.20601851851852E-2</v>
      </c>
      <c r="J26" s="22"/>
      <c r="K26" s="17">
        <f t="shared" si="8"/>
        <v>0.42582754393134481</v>
      </c>
    </row>
    <row r="27" spans="2:1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6.5" thickTop="1" thickBot="1" x14ac:dyDescent="0.3">
      <c r="B28" s="36" t="s">
        <v>3</v>
      </c>
      <c r="C28" s="37">
        <f>SUM(C22:C27)</f>
        <v>2.3217592592592609E-2</v>
      </c>
      <c r="D28" s="38"/>
      <c r="E28" s="38">
        <f>IFERROR(SUM(E22:E27),0)</f>
        <v>0.81977932161830835</v>
      </c>
      <c r="F28" s="37">
        <f>SUM(F22:F27)</f>
        <v>0</v>
      </c>
      <c r="G28" s="38"/>
      <c r="H28" s="38">
        <f>IFERROR(SUM(H22:H27),0)</f>
        <v>0</v>
      </c>
      <c r="I28" s="37">
        <f>SUM(I22:I27)</f>
        <v>2.3217592592592609E-2</v>
      </c>
      <c r="J28" s="38"/>
      <c r="K28" s="39">
        <f>IFERROR(SUM(K22:K27),0)</f>
        <v>0.81977932161830835</v>
      </c>
    </row>
    <row r="29" spans="2:1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6.5" thickTop="1" thickBot="1" x14ac:dyDescent="0.3">
      <c r="B30" s="36" t="s">
        <v>6</v>
      </c>
      <c r="C30" s="37">
        <f>SUM(C19,C28)</f>
        <v>2.8321759259259272E-2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2.8321759259259272E-2</v>
      </c>
      <c r="J30" s="40"/>
      <c r="K30" s="43">
        <f>IFERROR(SUM(K19,K28),0)</f>
        <v>1</v>
      </c>
    </row>
    <row r="31" spans="2:1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&amp;R15</oddFoot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8.3564814814814804E-3</v>
      </c>
      <c r="C2" s="79">
        <v>0</v>
      </c>
      <c r="D2" s="80">
        <v>1</v>
      </c>
      <c r="E2" s="80">
        <v>0</v>
      </c>
    </row>
    <row r="3" spans="1:10" x14ac:dyDescent="0.25">
      <c r="A3" s="79" t="s">
        <v>64</v>
      </c>
      <c r="B3" s="79">
        <v>4.5138888888888902E-3</v>
      </c>
      <c r="C3" s="79">
        <v>0</v>
      </c>
      <c r="D3" s="80">
        <v>1</v>
      </c>
      <c r="E3" s="80">
        <v>0</v>
      </c>
    </row>
    <row r="4" spans="1:10" x14ac:dyDescent="0.25">
      <c r="A4" s="79" t="s">
        <v>65</v>
      </c>
      <c r="B4" s="79">
        <v>1.60763888888889E-2</v>
      </c>
      <c r="C4" s="79">
        <v>5.7407407407407398E-3</v>
      </c>
      <c r="D4" s="80">
        <v>0.73687002652519895</v>
      </c>
      <c r="E4" s="80">
        <v>0.26312997347480099</v>
      </c>
    </row>
    <row r="5" spans="1:10" x14ac:dyDescent="0.25">
      <c r="A5" s="79" t="s">
        <v>11</v>
      </c>
      <c r="B5" s="79">
        <v>1.4236111111111101E-3</v>
      </c>
      <c r="C5" s="79">
        <v>4.3518518518518498E-3</v>
      </c>
      <c r="D5" s="80">
        <v>0.246492985971944</v>
      </c>
      <c r="E5" s="80">
        <v>0.75350701402805598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1.25462962962963E-2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5.6712962962963001E-3</v>
      </c>
      <c r="C13" s="79">
        <v>3.8657407407407399E-3</v>
      </c>
      <c r="D13" s="80">
        <v>0.59466019417475702</v>
      </c>
      <c r="E13" s="80">
        <v>0.40533980582524298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5.4398148148148101E-4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1.15740740740741E-4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9.9537037037036999E-4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2.5208333333333301E-2</v>
      </c>
      <c r="C18" s="79">
        <v>5.82175925925926E-3</v>
      </c>
      <c r="D18" s="80">
        <v>0.81238343901529297</v>
      </c>
      <c r="E18" s="80">
        <v>0.187616560984707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2.7314814814814801E-3</v>
      </c>
      <c r="C2" s="79">
        <v>0</v>
      </c>
      <c r="D2" s="80">
        <v>1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4.0046296296296297E-3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5.3240740740740696E-3</v>
      </c>
      <c r="D6" s="80">
        <v>0</v>
      </c>
      <c r="E6" s="80">
        <v>1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3.6921296296296298E-3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7"/>
  <sheetViews>
    <sheetView showZeros="0" workbookViewId="0">
      <selection activeCell="A13" sqref="A13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81</v>
      </c>
      <c r="B1" s="79" t="s">
        <v>82</v>
      </c>
      <c r="C1" s="79" t="s">
        <v>83</v>
      </c>
      <c r="D1" s="79" t="s">
        <v>139</v>
      </c>
      <c r="E1" s="79" t="s">
        <v>140</v>
      </c>
    </row>
    <row r="2" spans="1:10" x14ac:dyDescent="0.25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25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ht="16.5" customHeight="1" x14ac:dyDescent="0.25">
      <c r="B3" s="140" t="s">
        <v>50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171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44"/>
      <c r="C5" s="146" t="s">
        <v>34</v>
      </c>
      <c r="D5" s="146"/>
      <c r="E5" s="146"/>
      <c r="F5" s="146" t="s">
        <v>35</v>
      </c>
      <c r="G5" s="146"/>
      <c r="H5" s="146"/>
      <c r="I5" s="146" t="s">
        <v>36</v>
      </c>
      <c r="J5" s="146"/>
      <c r="K5" s="147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49</v>
      </c>
      <c r="C7" s="14">
        <v>7.2916666666666703E-4</v>
      </c>
      <c r="D7" s="15">
        <f>IFERROR(C7/C$19,0)</f>
        <v>0.39375000000000099</v>
      </c>
      <c r="E7" s="15">
        <f>IFERROR(C7/C$30,0)</f>
        <v>0.16666666666666693</v>
      </c>
      <c r="F7" s="14">
        <v>0</v>
      </c>
      <c r="G7" s="15">
        <f>IFERROR(F7/F$19,0)</f>
        <v>0</v>
      </c>
      <c r="H7" s="15">
        <f>IFERROR(F7/F$30,0)</f>
        <v>0</v>
      </c>
      <c r="I7" s="14">
        <v>7.2916666666666703E-4</v>
      </c>
      <c r="J7" s="15">
        <f>IFERROR(I7/I$19,0)</f>
        <v>0.39375000000000099</v>
      </c>
      <c r="K7" s="17">
        <f>IFERROR(I7/I$30,0)</f>
        <v>0.16666666666666693</v>
      </c>
    </row>
    <row r="8" spans="2:11" s="5" customFormat="1" x14ac:dyDescent="0.25">
      <c r="B8" s="13" t="s">
        <v>64</v>
      </c>
      <c r="C8" s="14">
        <v>1.0069444444444401E-3</v>
      </c>
      <c r="D8" s="15">
        <f t="shared" ref="D8:D18" si="0">IFERROR(C8/C$19,0)</f>
        <v>0.54374999999999873</v>
      </c>
      <c r="E8" s="15">
        <f t="shared" ref="E8:E18" si="1">IFERROR(C8/C$30,0)</f>
        <v>0.23015873015872942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1.0069444444444401E-3</v>
      </c>
      <c r="J8" s="15">
        <f t="shared" ref="J8:J18" si="4">IFERROR(I8/I$19,0)</f>
        <v>0.54374999999999873</v>
      </c>
      <c r="K8" s="17">
        <f t="shared" ref="K8:K18" si="5">IFERROR(I8/I$30,0)</f>
        <v>0.23015873015872942</v>
      </c>
    </row>
    <row r="9" spans="2:11" s="5" customFormat="1" x14ac:dyDescent="0.25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25">
      <c r="B10" s="13" t="s">
        <v>11</v>
      </c>
      <c r="C10" s="14">
        <v>1.15740740740741E-4</v>
      </c>
      <c r="D10" s="15">
        <f t="shared" si="0"/>
        <v>6.2500000000000278E-2</v>
      </c>
      <c r="E10" s="15">
        <f t="shared" si="1"/>
        <v>2.6455026455026544E-2</v>
      </c>
      <c r="F10" s="14">
        <v>0</v>
      </c>
      <c r="G10" s="15">
        <f t="shared" si="2"/>
        <v>0</v>
      </c>
      <c r="H10" s="15">
        <f t="shared" si="3"/>
        <v>0</v>
      </c>
      <c r="I10" s="14">
        <v>1.15740740740741E-4</v>
      </c>
      <c r="J10" s="15">
        <f t="shared" si="4"/>
        <v>6.2500000000000278E-2</v>
      </c>
      <c r="K10" s="17">
        <f t="shared" si="5"/>
        <v>2.6455026455026544E-2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25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.75" thickBot="1" x14ac:dyDescent="0.3">
      <c r="B18" s="23" t="s">
        <v>14</v>
      </c>
      <c r="C18" s="24">
        <v>0</v>
      </c>
      <c r="D18" s="25">
        <f t="shared" si="0"/>
        <v>0</v>
      </c>
      <c r="E18" s="25">
        <f t="shared" si="1"/>
        <v>0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7">
        <f t="shared" si="5"/>
        <v>0</v>
      </c>
    </row>
    <row r="19" spans="2:11" s="5" customFormat="1" ht="16.5" thickTop="1" thickBot="1" x14ac:dyDescent="0.3">
      <c r="B19" s="36" t="s">
        <v>3</v>
      </c>
      <c r="C19" s="37">
        <f>SUM(C7:C18)</f>
        <v>1.851851851851848E-3</v>
      </c>
      <c r="D19" s="38">
        <f>IFERROR(SUM(D7:D18),0)</f>
        <v>1</v>
      </c>
      <c r="E19" s="38">
        <f>IFERROR(SUM(E7:E18),0)</f>
        <v>0.42328042328042292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1.851851851851848E-3</v>
      </c>
      <c r="J19" s="38">
        <f>IFERROR(SUM(J7:J18),0)</f>
        <v>1</v>
      </c>
      <c r="K19" s="39">
        <f>IFERROR(SUM(K7:K18),0)</f>
        <v>0.42328042328042292</v>
      </c>
    </row>
    <row r="20" spans="2:11" s="5" customFormat="1" ht="15.75" thickTop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25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s="5" customFormat="1" x14ac:dyDescent="0.25">
      <c r="B22" s="21" t="s">
        <v>16</v>
      </c>
      <c r="C22" s="14">
        <v>1.0185185185185199E-3</v>
      </c>
      <c r="D22" s="22"/>
      <c r="E22" s="15">
        <f>IFERROR(C22/C$30,0)</f>
        <v>0.23280423280423337</v>
      </c>
      <c r="F22" s="14">
        <v>0</v>
      </c>
      <c r="G22" s="22"/>
      <c r="H22" s="15">
        <f>IFERROR(F22/F$30,0)</f>
        <v>0</v>
      </c>
      <c r="I22" s="14">
        <v>1.0185185185185199E-3</v>
      </c>
      <c r="J22" s="22"/>
      <c r="K22" s="17">
        <f>IFERROR(I22/I$30,0)</f>
        <v>0.23280423280423337</v>
      </c>
    </row>
    <row r="23" spans="2:11" s="5" customFormat="1" x14ac:dyDescent="0.25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25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25">
      <c r="B25" s="21" t="s">
        <v>19</v>
      </c>
      <c r="C25" s="14">
        <v>1.3425925925925901E-3</v>
      </c>
      <c r="D25" s="22"/>
      <c r="E25" s="15">
        <f t="shared" si="6"/>
        <v>0.30687830687830664</v>
      </c>
      <c r="F25" s="14">
        <v>0</v>
      </c>
      <c r="G25" s="22"/>
      <c r="H25" s="15">
        <f t="shared" si="7"/>
        <v>0</v>
      </c>
      <c r="I25" s="14">
        <v>1.3425925925925901E-3</v>
      </c>
      <c r="J25" s="22"/>
      <c r="K25" s="17">
        <f t="shared" si="8"/>
        <v>0.30687830687830664</v>
      </c>
    </row>
    <row r="26" spans="2:11" s="5" customFormat="1" x14ac:dyDescent="0.25">
      <c r="B26" s="21" t="s">
        <v>20</v>
      </c>
      <c r="C26" s="14">
        <v>1.6203703703703701E-4</v>
      </c>
      <c r="D26" s="22"/>
      <c r="E26" s="15">
        <f t="shared" si="6"/>
        <v>3.703703703703707E-2</v>
      </c>
      <c r="F26" s="14">
        <v>0</v>
      </c>
      <c r="G26" s="22"/>
      <c r="H26" s="15">
        <f t="shared" si="7"/>
        <v>0</v>
      </c>
      <c r="I26" s="14">
        <v>1.6203703703703701E-4</v>
      </c>
      <c r="J26" s="22"/>
      <c r="K26" s="17">
        <f t="shared" si="8"/>
        <v>3.703703703703707E-2</v>
      </c>
    </row>
    <row r="27" spans="2:11" s="5" customFormat="1" ht="15.75" thickBot="1" x14ac:dyDescent="0.3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s="5" customFormat="1" ht="16.5" thickTop="1" thickBot="1" x14ac:dyDescent="0.3">
      <c r="B28" s="36" t="s">
        <v>3</v>
      </c>
      <c r="C28" s="37">
        <f>SUM(C22:C27)</f>
        <v>2.5231481481481468E-3</v>
      </c>
      <c r="D28" s="38"/>
      <c r="E28" s="38">
        <f>IFERROR(SUM(E22:E27),0)</f>
        <v>0.57671957671957708</v>
      </c>
      <c r="F28" s="37">
        <f>SUM(F22:F27)</f>
        <v>0</v>
      </c>
      <c r="G28" s="38"/>
      <c r="H28" s="38">
        <f>IFERROR(SUM(H22:H27),0)</f>
        <v>0</v>
      </c>
      <c r="I28" s="37">
        <f>SUM(I22:I27)</f>
        <v>2.5231481481481468E-3</v>
      </c>
      <c r="J28" s="38"/>
      <c r="K28" s="39">
        <f>IFERROR(SUM(K22:K27),0)</f>
        <v>0.57671957671957708</v>
      </c>
    </row>
    <row r="29" spans="2:11" s="5" customFormat="1" ht="16.5" thickTop="1" thickBot="1" x14ac:dyDescent="0.3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6.5" thickTop="1" thickBot="1" x14ac:dyDescent="0.3">
      <c r="B30" s="36" t="s">
        <v>6</v>
      </c>
      <c r="C30" s="37">
        <f>SUM(C19,C28)</f>
        <v>4.3749999999999952E-3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4.3749999999999952E-3</v>
      </c>
      <c r="J30" s="40"/>
      <c r="K30" s="43">
        <f>IFERROR(SUM(K19,K28),0)</f>
        <v>1</v>
      </c>
    </row>
    <row r="31" spans="2:11" s="5" customFormat="1" ht="66" customHeight="1" thickTop="1" thickBot="1" x14ac:dyDescent="0.3">
      <c r="B31" s="137" t="s">
        <v>37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8"/>
      <c r="D32" s="8"/>
      <c r="E32" s="8"/>
      <c r="F32" s="8"/>
      <c r="H32" s="8"/>
    </row>
    <row r="33" spans="3:8" s="5" customFormat="1" x14ac:dyDescent="0.25">
      <c r="C33" s="8"/>
      <c r="D33" s="8"/>
      <c r="E33" s="8"/>
      <c r="F33" s="8"/>
      <c r="H33" s="8"/>
    </row>
    <row r="34" spans="3:8" s="5" customFormat="1" x14ac:dyDescent="0.25">
      <c r="C34" s="8"/>
      <c r="D34" s="8"/>
      <c r="E34" s="8"/>
      <c r="F34" s="8"/>
      <c r="H34" s="8"/>
    </row>
    <row r="35" spans="3:8" s="5" customFormat="1" x14ac:dyDescent="0.25">
      <c r="C35" s="8"/>
      <c r="D35" s="8"/>
      <c r="E35" s="8"/>
      <c r="F35" s="8"/>
      <c r="H35" s="8"/>
    </row>
    <row r="36" spans="3:8" s="5" customFormat="1" x14ac:dyDescent="0.25">
      <c r="C36" s="8"/>
      <c r="D36" s="8"/>
      <c r="E36" s="8"/>
      <c r="F36" s="8"/>
      <c r="H36" s="8"/>
    </row>
    <row r="37" spans="3:8" s="5" customFormat="1" x14ac:dyDescent="0.25">
      <c r="C37" s="8"/>
      <c r="D37" s="8"/>
      <c r="E37" s="8"/>
      <c r="F37" s="8"/>
      <c r="H37" s="8"/>
    </row>
    <row r="38" spans="3:8" s="5" customFormat="1" x14ac:dyDescent="0.25">
      <c r="C38" s="8"/>
      <c r="D38" s="8"/>
      <c r="E38" s="8"/>
      <c r="F38" s="8"/>
      <c r="H38" s="8"/>
    </row>
    <row r="39" spans="3:8" s="5" customFormat="1" x14ac:dyDescent="0.25">
      <c r="C39" s="8"/>
      <c r="D39" s="8"/>
      <c r="E39" s="8"/>
      <c r="F39" s="8"/>
      <c r="H39" s="8"/>
    </row>
    <row r="40" spans="3:8" s="5" customFormat="1" x14ac:dyDescent="0.25">
      <c r="C40" s="8"/>
      <c r="D40" s="8"/>
      <c r="E40" s="8"/>
      <c r="F40" s="8"/>
      <c r="H40" s="8"/>
    </row>
    <row r="41" spans="3:8" s="5" customFormat="1" x14ac:dyDescent="0.25">
      <c r="C41" s="8"/>
      <c r="D41" s="8"/>
      <c r="E41" s="8"/>
      <c r="F41" s="8"/>
      <c r="H41" s="8"/>
    </row>
    <row r="42" spans="3:8" s="5" customFormat="1" x14ac:dyDescent="0.25">
      <c r="C42" s="8"/>
      <c r="D42" s="8"/>
      <c r="E42" s="8"/>
      <c r="F42" s="8"/>
      <c r="H42" s="8"/>
    </row>
    <row r="43" spans="3:8" s="5" customFormat="1" x14ac:dyDescent="0.25">
      <c r="C43" s="8"/>
      <c r="D43" s="8"/>
      <c r="E43" s="8"/>
      <c r="F43" s="8"/>
      <c r="H43" s="8"/>
    </row>
    <row r="44" spans="3:8" s="5" customFormat="1" x14ac:dyDescent="0.25">
      <c r="C44" s="8"/>
      <c r="D44" s="8"/>
      <c r="E44" s="8"/>
      <c r="F44" s="8"/>
      <c r="H44" s="8"/>
    </row>
    <row r="45" spans="3:8" s="5" customFormat="1" x14ac:dyDescent="0.25">
      <c r="C45" s="8"/>
      <c r="D45" s="8"/>
      <c r="E45" s="8"/>
      <c r="F45" s="8"/>
      <c r="H45" s="8"/>
    </row>
    <row r="46" spans="3:8" s="5" customFormat="1" x14ac:dyDescent="0.25">
      <c r="C46" s="8"/>
      <c r="D46" s="8"/>
      <c r="E46" s="8"/>
      <c r="F46" s="8"/>
      <c r="H46" s="8"/>
    </row>
    <row r="47" spans="3:8" s="5" customFormat="1" x14ac:dyDescent="0.25">
      <c r="C47" s="8"/>
      <c r="D47" s="8"/>
      <c r="E47" s="8"/>
      <c r="F47" s="8"/>
      <c r="H47" s="8"/>
    </row>
    <row r="48" spans="3:8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85</vt:i4>
      </vt:variant>
      <vt:variant>
        <vt:lpstr>Grafici</vt:lpstr>
      </vt:variant>
      <vt:variant>
        <vt:i4>19</vt:i4>
      </vt:variant>
      <vt:variant>
        <vt:lpstr>Intervalli denominati</vt:lpstr>
      </vt:variant>
      <vt:variant>
        <vt:i4>28</vt:i4>
      </vt:variant>
    </vt:vector>
  </HeadingPairs>
  <TitlesOfParts>
    <vt:vector size="132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gr1-RMC Radio Montecarlo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gr2-RMC Radio Montecarlo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Graf.18</vt:lpstr>
      <vt:lpstr>Graf.19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2019-04-30T17:39:03Z</cp:lastPrinted>
  <dcterms:created xsi:type="dcterms:W3CDTF">2015-07-28T09:23:17Z</dcterms:created>
  <dcterms:modified xsi:type="dcterms:W3CDTF">2019-04-30T17:39:33Z</dcterms:modified>
</cp:coreProperties>
</file>