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3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 autoCompressPictures="0"/>
  <bookViews>
    <workbookView xWindow="0" yWindow="0" windowWidth="20490" windowHeight="705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171" r:id="rId33"/>
    <sheet name="B2" sheetId="362" r:id="rId34"/>
    <sheet name="Graf.10" sheetId="271" r:id="rId35"/>
    <sheet name="B3" sheetId="172" r:id="rId36"/>
    <sheet name="Graf.11" sheetId="272" r:id="rId37"/>
    <sheet name="B4" sheetId="175" r:id="rId38"/>
    <sheet name="B5" sheetId="179" r:id="rId39"/>
    <sheet name="B6" sheetId="182" r:id="rId40"/>
    <sheet name="B7" sheetId="180" r:id="rId41"/>
    <sheet name="Graf.12" sheetId="277" r:id="rId42"/>
    <sheet name="B8" sheetId="173" r:id="rId43"/>
    <sheet name="B9" sheetId="177" r:id="rId44"/>
    <sheet name="B10" sheetId="181" r:id="rId45"/>
    <sheet name="Graf.13" sheetId="279" r:id="rId46"/>
    <sheet name="B11" sheetId="174" r:id="rId47"/>
    <sheet name="Graf.14" sheetId="273" r:id="rId48"/>
    <sheet name="B12" sheetId="176" r:id="rId49"/>
    <sheet name="Graf.15" sheetId="274" r:id="rId50"/>
    <sheet name="B13" sheetId="178" r:id="rId51"/>
    <sheet name="Graf.16" sheetId="275" r:id="rId52"/>
    <sheet name="B14" sheetId="183" r:id="rId53"/>
    <sheet name="Graf.17" sheetId="276" r:id="rId54"/>
    <sheet name="C1" sheetId="363" r:id="rId55"/>
    <sheet name="C2" sheetId="364" r:id="rId56"/>
    <sheet name="C3" sheetId="365" r:id="rId57"/>
    <sheet name="C4" sheetId="366" r:id="rId58"/>
    <sheet name="C5" sheetId="367" r:id="rId59"/>
    <sheet name="C6" sheetId="368" r:id="rId60"/>
    <sheet name="C7" sheetId="369" r:id="rId61"/>
    <sheet name="C8" sheetId="370" r:id="rId62"/>
    <sheet name="C9" sheetId="371" r:id="rId63"/>
    <sheet name="C10" sheetId="372" r:id="rId64"/>
    <sheet name="C11" sheetId="373" r:id="rId65"/>
    <sheet name="C12" sheetId="374" r:id="rId66"/>
    <sheet name="C13" sheetId="375" r:id="rId67"/>
    <sheet name="C14" sheetId="376" r:id="rId68"/>
    <sheet name="C15" sheetId="377" r:id="rId69"/>
    <sheet name="Pagina 58" sheetId="185" state="hidden" r:id="rId70"/>
    <sheet name="Pagina 59" sheetId="332" state="hidden" r:id="rId71"/>
    <sheet name="Pagina 60" sheetId="333" state="hidden" r:id="rId72"/>
    <sheet name="Pagina 61" sheetId="334" state="hidden" r:id="rId73"/>
    <sheet name="Pagina 62" sheetId="335" state="hidden" r:id="rId74"/>
    <sheet name="Pagina 63" sheetId="336" state="hidden" r:id="rId75"/>
    <sheet name="Pagina 64" sheetId="337" state="hidden" r:id="rId76"/>
    <sheet name="Pagina 65" sheetId="338" state="hidden" r:id="rId77"/>
    <sheet name="Pagina 66" sheetId="339" state="hidden" r:id="rId78"/>
    <sheet name="Pagina 67" sheetId="340" state="hidden" r:id="rId79"/>
    <sheet name="Pagina 68" sheetId="341" state="hidden" r:id="rId80"/>
    <sheet name="Pagina 69" sheetId="342" state="hidden" r:id="rId81"/>
    <sheet name="Pagina 70" sheetId="343" state="hidden" r:id="rId82"/>
    <sheet name="Pagina 71" sheetId="344" state="hidden" r:id="rId83"/>
    <sheet name="Pagina 72" sheetId="345" state="hidden" r:id="rId84"/>
    <sheet name="Pagina 73" sheetId="346" state="hidden" r:id="rId85"/>
    <sheet name="Pagina 74" sheetId="347" state="hidden" r:id="rId86"/>
    <sheet name="Pagina 75" sheetId="348" state="hidden" r:id="rId87"/>
    <sheet name="Pagina 76" sheetId="349" state="hidden" r:id="rId88"/>
    <sheet name="Pagina 77" sheetId="350" state="hidden" r:id="rId89"/>
    <sheet name="Pagina 78" sheetId="351" state="hidden" r:id="rId90"/>
    <sheet name="Pagina 79" sheetId="352" state="hidden" r:id="rId91"/>
    <sheet name="Pagina 80" sheetId="353" state="hidden" r:id="rId92"/>
    <sheet name="Pagina 81" sheetId="354" state="hidden" r:id="rId93"/>
    <sheet name="Pagina 82" sheetId="355" state="hidden" r:id="rId94"/>
    <sheet name="Pagina 83" sheetId="356" state="hidden" r:id="rId95"/>
    <sheet name="Pagina 84" sheetId="357" state="hidden" r:id="rId96"/>
    <sheet name="Pagina 85" sheetId="358" state="hidden" r:id="rId97"/>
    <sheet name="Pagina 86" sheetId="359" state="hidden" r:id="rId98"/>
    <sheet name="Pagina 87" sheetId="360" state="hidden" r:id="rId99"/>
    <sheet name="grafico1" sheetId="361" state="hidden" r:id="rId100"/>
    <sheet name="gr1-RAI" sheetId="298" state="hidden" r:id="rId101"/>
    <sheet name="gr1-Mediaset" sheetId="299" state="hidden" r:id="rId102"/>
    <sheet name="gr1-Elemedia" sheetId="300" state="hidden" r:id="rId103"/>
    <sheet name="gr1-Radio 24" sheetId="301" state="hidden" r:id="rId104"/>
    <sheet name="gr1-Radio Kiss Kiss" sheetId="303" state="hidden" r:id="rId105"/>
    <sheet name="gr1-RTL 102.5" sheetId="304" state="hidden" r:id="rId106"/>
    <sheet name="gr1-RDS" sheetId="305" state="hidden" r:id="rId107"/>
    <sheet name="gr1-Radio Italia" sheetId="306" state="hidden" r:id="rId108"/>
    <sheet name="gr2-RAI" sheetId="307" state="hidden" r:id="rId109"/>
    <sheet name="gr2-Mediaset" sheetId="308" state="hidden" r:id="rId110"/>
    <sheet name="gr2-Elemedia" sheetId="309" state="hidden" r:id="rId111"/>
    <sheet name="gr2-Radio 24" sheetId="310" state="hidden" r:id="rId112"/>
    <sheet name="gr2-Radio Kiss Kiss" sheetId="312" state="hidden" r:id="rId113"/>
    <sheet name="gr2-RTL 102.5" sheetId="313" state="hidden" r:id="rId114"/>
    <sheet name="gr2-RDS" sheetId="314" state="hidden" r:id="rId115"/>
    <sheet name="gr2-Radio Italia" sheetId="315" state="hidden" r:id="rId116"/>
  </sheets>
  <definedNames>
    <definedName name="_xlnm.Print_Area" localSheetId="13">'A10'!$A$1:$K$32</definedName>
    <definedName name="_xlnm.Print_Area" localSheetId="14">'A11'!$A$1:$K$32</definedName>
    <definedName name="_xlnm.Print_Area" localSheetId="16">'A12'!$A$1:$K$32</definedName>
    <definedName name="_xlnm.Print_Area" localSheetId="18">'A13'!$A$1:$K$32</definedName>
    <definedName name="_xlnm.Print_Area" localSheetId="20">'A14'!$A$1:$K$32</definedName>
    <definedName name="_xlnm.Print_Area" localSheetId="22">'A15'!$A$1:$K$32</definedName>
    <definedName name="_xlnm.Print_Area" localSheetId="27">'A19'!$A$1:$K$32</definedName>
    <definedName name="_xlnm.Print_Area" localSheetId="28">'A20'!$A$1:$K$32</definedName>
    <definedName name="_xlnm.Print_Area" localSheetId="29">'A21'!$A$1:$K$32</definedName>
    <definedName name="_xlnm.Print_Area" localSheetId="30">'A22'!$A$1:$K$32</definedName>
    <definedName name="_xlnm.Print_Area" localSheetId="31">'A23'!$A$1:$K$32</definedName>
    <definedName name="_xlnm.Print_Area" localSheetId="7">'A5'!$A$1:$K$32</definedName>
    <definedName name="_xlnm.Print_Area" localSheetId="8">'A6'!$A$1:$K$32</definedName>
    <definedName name="_xlnm.Print_Area" localSheetId="9">'A7'!$A$1:$K$32</definedName>
    <definedName name="_xlnm.Print_Area" localSheetId="10">'A8'!$A$1:$K$32</definedName>
    <definedName name="_xlnm.Print_Area" localSheetId="12">'A9'!$A$1:$K$32</definedName>
    <definedName name="_xlnm.Print_Area" localSheetId="44">'B10'!#REF!</definedName>
    <definedName name="_xlnm.Print_Area" localSheetId="46">'B11'!#REF!</definedName>
    <definedName name="_xlnm.Print_Area" localSheetId="48">'B12'!#REF!</definedName>
    <definedName name="_xlnm.Print_Area" localSheetId="50">'B13'!#REF!</definedName>
    <definedName name="_xlnm.Print_Area" localSheetId="52">'B14'!#REF!</definedName>
    <definedName name="_xlnm.Print_Area" localSheetId="35">'B3'!$A$1:$K$32</definedName>
    <definedName name="_xlnm.Print_Area" localSheetId="37">'B4'!$A$1:$K$32</definedName>
    <definedName name="_xlnm.Print_Area" localSheetId="38">'B5'!#REF!</definedName>
    <definedName name="_xlnm.Print_Area" localSheetId="39">'B6'!#REF!</definedName>
    <definedName name="_xlnm.Print_Area" localSheetId="40">'B7'!#REF!</definedName>
    <definedName name="_xlnm.Print_Area" localSheetId="42">'B8'!#REF!</definedName>
    <definedName name="_xlnm.Print_Area" localSheetId="43">'B9'!#REF!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298" l="1"/>
  <c r="F4" i="298"/>
  <c r="F5" i="298"/>
  <c r="F6" i="298"/>
  <c r="F7" i="298"/>
  <c r="F8" i="298"/>
  <c r="F9" i="298"/>
  <c r="F10" i="298"/>
  <c r="F11" i="298"/>
  <c r="F12" i="298"/>
  <c r="F13" i="298"/>
  <c r="F14" i="298"/>
  <c r="F15" i="298"/>
  <c r="F16" i="298"/>
  <c r="F17" i="298"/>
  <c r="F18" i="298"/>
  <c r="F19" i="298"/>
  <c r="F20" i="298"/>
  <c r="F2" i="298"/>
  <c r="F3" i="310"/>
  <c r="F4" i="310"/>
  <c r="F5" i="310"/>
  <c r="F6" i="310"/>
  <c r="F7" i="310"/>
  <c r="F8" i="310"/>
  <c r="F9" i="310"/>
  <c r="F10" i="310"/>
  <c r="F11" i="310"/>
  <c r="F12" i="310"/>
  <c r="F13" i="310"/>
  <c r="F14" i="310"/>
  <c r="F15" i="310"/>
  <c r="F16" i="310"/>
  <c r="F17" i="310"/>
  <c r="F18" i="310"/>
  <c r="F19" i="310"/>
  <c r="F20" i="310"/>
  <c r="F2" i="310"/>
  <c r="F3" i="307"/>
  <c r="F4" i="307"/>
  <c r="F5" i="307"/>
  <c r="F6" i="307"/>
  <c r="F7" i="307"/>
  <c r="F8" i="307"/>
  <c r="F9" i="307"/>
  <c r="F10" i="307"/>
  <c r="F11" i="307"/>
  <c r="F12" i="307"/>
  <c r="F13" i="307"/>
  <c r="F14" i="307"/>
  <c r="F15" i="307"/>
  <c r="F16" i="307"/>
  <c r="F17" i="307"/>
  <c r="F18" i="307"/>
  <c r="F19" i="307"/>
  <c r="F20" i="307"/>
  <c r="F2" i="307"/>
  <c r="K17" i="375"/>
  <c r="I17" i="176"/>
  <c r="L18" i="362"/>
  <c r="D3" i="303"/>
  <c r="E3" i="303"/>
  <c r="D4" i="303"/>
  <c r="E4" i="303"/>
  <c r="D5" i="303"/>
  <c r="E5" i="303"/>
  <c r="D6" i="303"/>
  <c r="E6" i="303"/>
  <c r="D7" i="303"/>
  <c r="E7" i="303"/>
  <c r="D8" i="303"/>
  <c r="E8" i="303"/>
  <c r="D9" i="303"/>
  <c r="E9" i="303"/>
  <c r="D10" i="303"/>
  <c r="E10" i="303"/>
  <c r="D11" i="303"/>
  <c r="E11" i="303"/>
  <c r="D12" i="303"/>
  <c r="E12" i="303"/>
  <c r="D13" i="303"/>
  <c r="E13" i="303"/>
  <c r="D14" i="303"/>
  <c r="E14" i="303"/>
  <c r="D15" i="303"/>
  <c r="E15" i="303"/>
  <c r="D16" i="303"/>
  <c r="E16" i="303"/>
  <c r="D17" i="303"/>
  <c r="E17" i="303"/>
  <c r="D18" i="303"/>
  <c r="E18" i="303"/>
  <c r="D19" i="303"/>
  <c r="E19" i="303"/>
  <c r="D20" i="303"/>
  <c r="E20" i="303"/>
  <c r="D3" i="301"/>
  <c r="E3" i="301"/>
  <c r="D4" i="301"/>
  <c r="E4" i="301"/>
  <c r="D5" i="301"/>
  <c r="E5" i="301"/>
  <c r="D6" i="301"/>
  <c r="E6" i="301"/>
  <c r="D7" i="301"/>
  <c r="E7" i="301"/>
  <c r="D8" i="301"/>
  <c r="E8" i="301"/>
  <c r="D9" i="301"/>
  <c r="E9" i="301"/>
  <c r="D10" i="301"/>
  <c r="E10" i="301"/>
  <c r="D11" i="301"/>
  <c r="E11" i="301"/>
  <c r="D12" i="301"/>
  <c r="E12" i="301"/>
  <c r="D13" i="301"/>
  <c r="E13" i="301"/>
  <c r="D14" i="301"/>
  <c r="E14" i="301"/>
  <c r="D15" i="301"/>
  <c r="E15" i="301"/>
  <c r="D16" i="301"/>
  <c r="E16" i="301"/>
  <c r="D17" i="301"/>
  <c r="E17" i="301"/>
  <c r="D18" i="301"/>
  <c r="E18" i="301"/>
  <c r="D19" i="301"/>
  <c r="E19" i="301"/>
  <c r="D20" i="301"/>
  <c r="E20" i="301"/>
  <c r="D3" i="300"/>
  <c r="E3" i="300"/>
  <c r="D4" i="300"/>
  <c r="E4" i="300"/>
  <c r="D5" i="300"/>
  <c r="E5" i="300"/>
  <c r="D6" i="300"/>
  <c r="E6" i="300"/>
  <c r="D7" i="300"/>
  <c r="E7" i="300"/>
  <c r="D8" i="300"/>
  <c r="E8" i="300"/>
  <c r="D9" i="300"/>
  <c r="E9" i="300"/>
  <c r="D10" i="300"/>
  <c r="E10" i="300"/>
  <c r="D11" i="300"/>
  <c r="E11" i="300"/>
  <c r="D12" i="300"/>
  <c r="E12" i="300"/>
  <c r="D13" i="300"/>
  <c r="E13" i="300"/>
  <c r="D14" i="300"/>
  <c r="E14" i="300"/>
  <c r="D15" i="300"/>
  <c r="E15" i="300"/>
  <c r="D16" i="300"/>
  <c r="E16" i="300"/>
  <c r="D17" i="300"/>
  <c r="E17" i="300"/>
  <c r="D18" i="300"/>
  <c r="E18" i="300"/>
  <c r="D19" i="300"/>
  <c r="E19" i="300"/>
  <c r="D20" i="300"/>
  <c r="E20" i="300"/>
  <c r="E3" i="299"/>
  <c r="E4" i="299"/>
  <c r="E5" i="299"/>
  <c r="E6" i="299"/>
  <c r="E7" i="299"/>
  <c r="E8" i="299"/>
  <c r="E9" i="299"/>
  <c r="E10" i="299"/>
  <c r="E11" i="299"/>
  <c r="E12" i="299"/>
  <c r="E13" i="299"/>
  <c r="E14" i="299"/>
  <c r="E15" i="299"/>
  <c r="E16" i="299"/>
  <c r="E17" i="299"/>
  <c r="E18" i="299"/>
  <c r="E19" i="299"/>
  <c r="E20" i="299"/>
  <c r="E2" i="299"/>
  <c r="D3" i="299"/>
  <c r="D4" i="299"/>
  <c r="D5" i="299"/>
  <c r="D6" i="299"/>
  <c r="D7" i="299"/>
  <c r="D8" i="299"/>
  <c r="D9" i="299"/>
  <c r="D10" i="299"/>
  <c r="D11" i="299"/>
  <c r="D12" i="299"/>
  <c r="D13" i="299"/>
  <c r="D14" i="299"/>
  <c r="D15" i="299"/>
  <c r="D16" i="299"/>
  <c r="D17" i="299"/>
  <c r="D18" i="299"/>
  <c r="D19" i="299"/>
  <c r="D20" i="299"/>
  <c r="D2" i="299"/>
  <c r="L18" i="253" l="1"/>
  <c r="L18" i="254"/>
  <c r="L17" i="237"/>
  <c r="D3" i="313" l="1"/>
  <c r="E3" i="313"/>
  <c r="D4" i="313"/>
  <c r="E4" i="313"/>
  <c r="D5" i="313"/>
  <c r="E5" i="313"/>
  <c r="D6" i="313"/>
  <c r="E6" i="313"/>
  <c r="D7" i="313"/>
  <c r="E7" i="313"/>
  <c r="D8" i="313"/>
  <c r="E8" i="313"/>
  <c r="D9" i="313"/>
  <c r="E9" i="313"/>
  <c r="D10" i="313"/>
  <c r="E10" i="313"/>
  <c r="D11" i="313"/>
  <c r="E11" i="313"/>
  <c r="D12" i="313"/>
  <c r="E12" i="313"/>
  <c r="D13" i="313"/>
  <c r="E13" i="313"/>
  <c r="D14" i="313"/>
  <c r="E14" i="313"/>
  <c r="D15" i="313"/>
  <c r="E15" i="313"/>
  <c r="D16" i="313"/>
  <c r="E16" i="313"/>
  <c r="D17" i="313"/>
  <c r="E17" i="313"/>
  <c r="D18" i="313"/>
  <c r="E18" i="313"/>
  <c r="D19" i="313"/>
  <c r="E19" i="313"/>
  <c r="D20" i="313"/>
  <c r="E20" i="313"/>
  <c r="E2" i="313"/>
  <c r="D2" i="313"/>
  <c r="D3" i="309"/>
  <c r="E3" i="309"/>
  <c r="D4" i="309"/>
  <c r="E4" i="309"/>
  <c r="D5" i="309"/>
  <c r="E5" i="309"/>
  <c r="D6" i="309"/>
  <c r="E6" i="309"/>
  <c r="D7" i="309"/>
  <c r="E7" i="309"/>
  <c r="D8" i="309"/>
  <c r="E8" i="309"/>
  <c r="D9" i="309"/>
  <c r="E9" i="309"/>
  <c r="D10" i="309"/>
  <c r="E10" i="309"/>
  <c r="D11" i="309"/>
  <c r="E11" i="309"/>
  <c r="D12" i="309"/>
  <c r="E12" i="309"/>
  <c r="D13" i="309"/>
  <c r="E13" i="309"/>
  <c r="D14" i="309"/>
  <c r="E14" i="309"/>
  <c r="D15" i="309"/>
  <c r="E15" i="309"/>
  <c r="D16" i="309"/>
  <c r="E16" i="309"/>
  <c r="D17" i="309"/>
  <c r="E17" i="309"/>
  <c r="D18" i="309"/>
  <c r="E18" i="309"/>
  <c r="D19" i="309"/>
  <c r="E19" i="309"/>
  <c r="D20" i="309"/>
  <c r="E20" i="309"/>
  <c r="E2" i="309"/>
  <c r="D2" i="309"/>
  <c r="D3" i="310"/>
  <c r="E3" i="310"/>
  <c r="D4" i="310"/>
  <c r="E4" i="310"/>
  <c r="D5" i="310"/>
  <c r="E5" i="310"/>
  <c r="D6" i="310"/>
  <c r="E6" i="310"/>
  <c r="D7" i="310"/>
  <c r="E7" i="310"/>
  <c r="D8" i="310"/>
  <c r="E8" i="310"/>
  <c r="D9" i="310"/>
  <c r="E9" i="310"/>
  <c r="D10" i="310"/>
  <c r="E10" i="310"/>
  <c r="D11" i="310"/>
  <c r="E11" i="310"/>
  <c r="D12" i="310"/>
  <c r="E12" i="310"/>
  <c r="D13" i="310"/>
  <c r="E13" i="310"/>
  <c r="D14" i="310"/>
  <c r="E14" i="310"/>
  <c r="D15" i="310"/>
  <c r="E15" i="310"/>
  <c r="D16" i="310"/>
  <c r="E16" i="310"/>
  <c r="D17" i="310"/>
  <c r="E17" i="310"/>
  <c r="D18" i="310"/>
  <c r="E18" i="310"/>
  <c r="D19" i="310"/>
  <c r="E19" i="310"/>
  <c r="D20" i="310"/>
  <c r="E20" i="310"/>
  <c r="E2" i="310"/>
  <c r="D2" i="310"/>
  <c r="D3" i="307"/>
  <c r="E3" i="307"/>
  <c r="D4" i="307"/>
  <c r="E4" i="307"/>
  <c r="D5" i="307"/>
  <c r="E5" i="307"/>
  <c r="D6" i="307"/>
  <c r="E6" i="307"/>
  <c r="D7" i="307"/>
  <c r="E7" i="307"/>
  <c r="D8" i="307"/>
  <c r="E8" i="307"/>
  <c r="D9" i="307"/>
  <c r="E9" i="307"/>
  <c r="D10" i="307"/>
  <c r="E10" i="307"/>
  <c r="D11" i="307"/>
  <c r="E11" i="307"/>
  <c r="D12" i="307"/>
  <c r="E12" i="307"/>
  <c r="D13" i="307"/>
  <c r="E13" i="307"/>
  <c r="D14" i="307"/>
  <c r="E14" i="307"/>
  <c r="D15" i="307"/>
  <c r="E15" i="307"/>
  <c r="D16" i="307"/>
  <c r="E16" i="307"/>
  <c r="D17" i="307"/>
  <c r="E17" i="307"/>
  <c r="D18" i="307"/>
  <c r="E18" i="307"/>
  <c r="D19" i="307"/>
  <c r="E19" i="307"/>
  <c r="D20" i="307"/>
  <c r="E20" i="307"/>
  <c r="E2" i="307"/>
  <c r="D2" i="307"/>
  <c r="I16" i="181"/>
  <c r="I17" i="181"/>
  <c r="I16" i="172"/>
  <c r="I17" i="172"/>
  <c r="L16" i="362"/>
  <c r="L17" i="362"/>
  <c r="L11" i="171"/>
  <c r="L12" i="171"/>
  <c r="L13" i="171"/>
  <c r="K10" i="373" l="1"/>
  <c r="K11" i="373"/>
  <c r="K12" i="373"/>
  <c r="K13" i="373"/>
  <c r="K14" i="373"/>
  <c r="K15" i="373"/>
  <c r="K16" i="373"/>
  <c r="K17" i="373"/>
  <c r="K18" i="373"/>
  <c r="K12" i="366"/>
  <c r="K13" i="366"/>
  <c r="K14" i="366"/>
  <c r="K15" i="366"/>
  <c r="K16" i="366"/>
  <c r="K17" i="366"/>
  <c r="K18" i="366"/>
  <c r="E20" i="365"/>
  <c r="F20" i="365"/>
  <c r="G20" i="365"/>
  <c r="H20" i="365"/>
  <c r="K8" i="363"/>
  <c r="K9" i="363"/>
  <c r="K10" i="363"/>
  <c r="K11" i="363"/>
  <c r="K12" i="363"/>
  <c r="K13" i="363"/>
  <c r="K14" i="363"/>
  <c r="K15" i="363"/>
  <c r="K16" i="363"/>
  <c r="K17" i="363"/>
  <c r="K18" i="363"/>
  <c r="K19" i="363"/>
  <c r="C20" i="363"/>
  <c r="D20" i="363"/>
  <c r="E20" i="363"/>
  <c r="F20" i="363"/>
  <c r="G20" i="363"/>
  <c r="H20" i="363"/>
  <c r="E3" i="305"/>
  <c r="E4" i="305"/>
  <c r="E5" i="305"/>
  <c r="E6" i="305"/>
  <c r="E7" i="305"/>
  <c r="E8" i="305"/>
  <c r="E9" i="305"/>
  <c r="E10" i="305"/>
  <c r="E11" i="305"/>
  <c r="E12" i="305"/>
  <c r="E13" i="305"/>
  <c r="E14" i="305"/>
  <c r="E15" i="305"/>
  <c r="E16" i="305"/>
  <c r="E17" i="305"/>
  <c r="E18" i="305"/>
  <c r="E19" i="305"/>
  <c r="E20" i="305"/>
  <c r="D2" i="305"/>
  <c r="D3" i="304"/>
  <c r="E4" i="304"/>
  <c r="E5" i="304"/>
  <c r="E6" i="304"/>
  <c r="D7" i="304"/>
  <c r="E8" i="304"/>
  <c r="D9" i="304"/>
  <c r="E10" i="304"/>
  <c r="D11" i="304"/>
  <c r="E12" i="304"/>
  <c r="D13" i="304"/>
  <c r="E14" i="304"/>
  <c r="D15" i="304"/>
  <c r="E16" i="304"/>
  <c r="D17" i="304"/>
  <c r="E18" i="304"/>
  <c r="D19" i="304"/>
  <c r="E20" i="304"/>
  <c r="D2" i="304"/>
  <c r="E2" i="303"/>
  <c r="E2" i="300"/>
  <c r="D2" i="300"/>
  <c r="E2" i="301"/>
  <c r="D2" i="301"/>
  <c r="E3" i="298"/>
  <c r="E4" i="298"/>
  <c r="E5" i="298"/>
  <c r="E6" i="298"/>
  <c r="E7" i="298"/>
  <c r="E8" i="298"/>
  <c r="E9" i="298"/>
  <c r="E10" i="298"/>
  <c r="E11" i="298"/>
  <c r="E12" i="298"/>
  <c r="E13" i="298"/>
  <c r="E14" i="298"/>
  <c r="E15" i="298"/>
  <c r="E16" i="298"/>
  <c r="E17" i="298"/>
  <c r="E18" i="298"/>
  <c r="E19" i="298"/>
  <c r="E20" i="298"/>
  <c r="D3" i="298"/>
  <c r="D4" i="298"/>
  <c r="D5" i="298"/>
  <c r="D6" i="298"/>
  <c r="D7" i="298"/>
  <c r="D8" i="298"/>
  <c r="D9" i="298"/>
  <c r="D10" i="298"/>
  <c r="D11" i="298"/>
  <c r="D12" i="298"/>
  <c r="D13" i="298"/>
  <c r="D14" i="298"/>
  <c r="D15" i="298"/>
  <c r="D16" i="298"/>
  <c r="D17" i="298"/>
  <c r="D18" i="298"/>
  <c r="D19" i="298"/>
  <c r="D20" i="298"/>
  <c r="E2" i="298"/>
  <c r="D2" i="298"/>
  <c r="I24" i="260"/>
  <c r="I25" i="260"/>
  <c r="I26" i="260"/>
  <c r="I27" i="260"/>
  <c r="I28" i="260"/>
  <c r="I23" i="260"/>
  <c r="I8" i="260"/>
  <c r="I9" i="260"/>
  <c r="I10" i="260"/>
  <c r="I11" i="260"/>
  <c r="I12" i="260"/>
  <c r="I13" i="260"/>
  <c r="I14" i="260"/>
  <c r="I15" i="260"/>
  <c r="I16" i="260"/>
  <c r="I17" i="260"/>
  <c r="I18" i="260"/>
  <c r="I19" i="260"/>
  <c r="I7" i="260"/>
  <c r="I24" i="259"/>
  <c r="I25" i="259"/>
  <c r="I26" i="259"/>
  <c r="I27" i="259"/>
  <c r="I28" i="259"/>
  <c r="I23" i="259"/>
  <c r="I8" i="259"/>
  <c r="I9" i="259"/>
  <c r="I10" i="259"/>
  <c r="I11" i="259"/>
  <c r="I12" i="259"/>
  <c r="I13" i="259"/>
  <c r="I14" i="259"/>
  <c r="I15" i="259"/>
  <c r="I16" i="259"/>
  <c r="I17" i="259"/>
  <c r="I18" i="259"/>
  <c r="I19" i="259"/>
  <c r="I7" i="259"/>
  <c r="I24" i="257"/>
  <c r="I25" i="257"/>
  <c r="I26" i="257"/>
  <c r="I27" i="257"/>
  <c r="I28" i="257"/>
  <c r="I23" i="257"/>
  <c r="I8" i="257"/>
  <c r="I9" i="257"/>
  <c r="I10" i="257"/>
  <c r="I11" i="257"/>
  <c r="I12" i="257"/>
  <c r="I13" i="257"/>
  <c r="I14" i="257"/>
  <c r="I15" i="257"/>
  <c r="I16" i="257"/>
  <c r="I17" i="257"/>
  <c r="I18" i="257"/>
  <c r="I19" i="257"/>
  <c r="I7" i="257"/>
  <c r="I24" i="256"/>
  <c r="I25" i="256"/>
  <c r="I26" i="256"/>
  <c r="I27" i="256"/>
  <c r="I28" i="256"/>
  <c r="I23" i="256"/>
  <c r="I8" i="256"/>
  <c r="I9" i="256"/>
  <c r="I10" i="256"/>
  <c r="I11" i="256"/>
  <c r="I12" i="256"/>
  <c r="I13" i="256"/>
  <c r="I14" i="256"/>
  <c r="I15" i="256"/>
  <c r="I16" i="256"/>
  <c r="I17" i="256"/>
  <c r="I18" i="256"/>
  <c r="I19" i="256"/>
  <c r="I7" i="256"/>
  <c r="I24" i="255"/>
  <c r="I25" i="255"/>
  <c r="I26" i="255"/>
  <c r="I27" i="255"/>
  <c r="I28" i="255"/>
  <c r="I23" i="255"/>
  <c r="I8" i="255"/>
  <c r="I9" i="255"/>
  <c r="I10" i="255"/>
  <c r="I11" i="255"/>
  <c r="I12" i="255"/>
  <c r="I13" i="255"/>
  <c r="I14" i="255"/>
  <c r="I15" i="255"/>
  <c r="I16" i="255"/>
  <c r="I17" i="255"/>
  <c r="I18" i="255"/>
  <c r="I19" i="255"/>
  <c r="I7" i="255"/>
  <c r="L16" i="254"/>
  <c r="L17" i="254"/>
  <c r="L16" i="253"/>
  <c r="L17" i="253"/>
  <c r="L8" i="252"/>
  <c r="L9" i="252"/>
  <c r="L10" i="252"/>
  <c r="L11" i="252"/>
  <c r="L12" i="252"/>
  <c r="L13" i="252"/>
  <c r="L14" i="252"/>
  <c r="L15" i="252"/>
  <c r="L16" i="252"/>
  <c r="L17" i="252"/>
  <c r="L18" i="252"/>
  <c r="L19" i="252"/>
  <c r="I24" i="251"/>
  <c r="I25" i="251"/>
  <c r="I26" i="251"/>
  <c r="I27" i="251"/>
  <c r="I28" i="251"/>
  <c r="I23" i="251"/>
  <c r="I8" i="251"/>
  <c r="I9" i="251"/>
  <c r="I10" i="251"/>
  <c r="I11" i="251"/>
  <c r="I12" i="251"/>
  <c r="I13" i="251"/>
  <c r="I14" i="251"/>
  <c r="I15" i="251"/>
  <c r="I16" i="251"/>
  <c r="I17" i="251"/>
  <c r="I18" i="251"/>
  <c r="I19" i="251"/>
  <c r="I7" i="251"/>
  <c r="I24" i="246"/>
  <c r="I25" i="246"/>
  <c r="I26" i="246"/>
  <c r="I27" i="246"/>
  <c r="I28" i="246"/>
  <c r="I23" i="246"/>
  <c r="I8" i="246"/>
  <c r="I9" i="246"/>
  <c r="I10" i="246"/>
  <c r="I11" i="246"/>
  <c r="I12" i="246"/>
  <c r="I13" i="246"/>
  <c r="I14" i="246"/>
  <c r="I15" i="246"/>
  <c r="I16" i="246"/>
  <c r="I17" i="246"/>
  <c r="I18" i="246"/>
  <c r="I19" i="246"/>
  <c r="I7" i="246"/>
  <c r="I24" i="244"/>
  <c r="I25" i="244"/>
  <c r="I26" i="244"/>
  <c r="I27" i="244"/>
  <c r="I28" i="244"/>
  <c r="I23" i="244"/>
  <c r="I8" i="244"/>
  <c r="I9" i="244"/>
  <c r="I10" i="244"/>
  <c r="I11" i="244"/>
  <c r="I12" i="244"/>
  <c r="I13" i="244"/>
  <c r="I14" i="244"/>
  <c r="I15" i="244"/>
  <c r="I16" i="244"/>
  <c r="I17" i="244"/>
  <c r="I18" i="244"/>
  <c r="I19" i="244"/>
  <c r="I7" i="244"/>
  <c r="F20" i="242"/>
  <c r="C20" i="242"/>
  <c r="I24" i="242"/>
  <c r="I25" i="242"/>
  <c r="I26" i="242"/>
  <c r="I27" i="242"/>
  <c r="I28" i="242"/>
  <c r="I23" i="242"/>
  <c r="I8" i="242"/>
  <c r="I9" i="242"/>
  <c r="I10" i="242"/>
  <c r="I11" i="242"/>
  <c r="I12" i="242"/>
  <c r="I13" i="242"/>
  <c r="I14" i="242"/>
  <c r="I15" i="242"/>
  <c r="I16" i="242"/>
  <c r="I18" i="242"/>
  <c r="I19" i="242"/>
  <c r="I7" i="242"/>
  <c r="I24" i="249"/>
  <c r="I25" i="249"/>
  <c r="I26" i="249"/>
  <c r="I27" i="249"/>
  <c r="I28" i="249"/>
  <c r="I23" i="249"/>
  <c r="I8" i="249"/>
  <c r="I9" i="249"/>
  <c r="I10" i="249"/>
  <c r="I11" i="249"/>
  <c r="I12" i="249"/>
  <c r="I13" i="249"/>
  <c r="I14" i="249"/>
  <c r="I15" i="249"/>
  <c r="I16" i="249"/>
  <c r="I17" i="249"/>
  <c r="I18" i="249"/>
  <c r="I19" i="249"/>
  <c r="I7" i="249"/>
  <c r="I24" i="245"/>
  <c r="I25" i="245"/>
  <c r="I26" i="245"/>
  <c r="I27" i="245"/>
  <c r="I28" i="245"/>
  <c r="I23" i="245"/>
  <c r="I8" i="245"/>
  <c r="I9" i="245"/>
  <c r="I10" i="245"/>
  <c r="I11" i="245"/>
  <c r="I12" i="245"/>
  <c r="I13" i="245"/>
  <c r="I14" i="245"/>
  <c r="I15" i="245"/>
  <c r="I16" i="245"/>
  <c r="I17" i="245"/>
  <c r="I18" i="245"/>
  <c r="I19" i="245"/>
  <c r="I7" i="245"/>
  <c r="I24" i="241"/>
  <c r="I25" i="241"/>
  <c r="I26" i="241"/>
  <c r="I27" i="241"/>
  <c r="I28" i="241"/>
  <c r="I23" i="241"/>
  <c r="I8" i="241"/>
  <c r="I9" i="241"/>
  <c r="I10" i="241"/>
  <c r="I11" i="241"/>
  <c r="I12" i="241"/>
  <c r="I13" i="241"/>
  <c r="I14" i="241"/>
  <c r="I15" i="241"/>
  <c r="I16" i="241"/>
  <c r="I17" i="241"/>
  <c r="I18" i="241"/>
  <c r="I19" i="241"/>
  <c r="I7" i="241"/>
  <c r="I24" i="248"/>
  <c r="I25" i="248"/>
  <c r="I26" i="248"/>
  <c r="I27" i="248"/>
  <c r="I28" i="248"/>
  <c r="I23" i="248"/>
  <c r="I8" i="248"/>
  <c r="I9" i="248"/>
  <c r="I10" i="248"/>
  <c r="I11" i="248"/>
  <c r="I12" i="248"/>
  <c r="I13" i="248"/>
  <c r="I14" i="248"/>
  <c r="I15" i="248"/>
  <c r="I16" i="248"/>
  <c r="I17" i="248"/>
  <c r="I18" i="248"/>
  <c r="I19" i="248"/>
  <c r="I7" i="248"/>
  <c r="I24" i="250"/>
  <c r="I25" i="250"/>
  <c r="I26" i="250"/>
  <c r="I27" i="250"/>
  <c r="I28" i="250"/>
  <c r="I23" i="250"/>
  <c r="I8" i="250"/>
  <c r="I9" i="250"/>
  <c r="I10" i="250"/>
  <c r="I11" i="250"/>
  <c r="I12" i="250"/>
  <c r="I13" i="250"/>
  <c r="I14" i="250"/>
  <c r="I15" i="250"/>
  <c r="I16" i="250"/>
  <c r="I17" i="250"/>
  <c r="I18" i="250"/>
  <c r="I19" i="250"/>
  <c r="I7" i="250"/>
  <c r="I19" i="247"/>
  <c r="I24" i="247"/>
  <c r="I25" i="247"/>
  <c r="I26" i="247"/>
  <c r="I27" i="247"/>
  <c r="I28" i="247"/>
  <c r="I23" i="247"/>
  <c r="I8" i="247"/>
  <c r="I9" i="247"/>
  <c r="I10" i="247"/>
  <c r="I11" i="247"/>
  <c r="I12" i="247"/>
  <c r="I13" i="247"/>
  <c r="I14" i="247"/>
  <c r="I15" i="247"/>
  <c r="I16" i="247"/>
  <c r="I17" i="247"/>
  <c r="I18" i="247"/>
  <c r="I7" i="247"/>
  <c r="I24" i="243"/>
  <c r="I25" i="243"/>
  <c r="I26" i="243"/>
  <c r="I27" i="243"/>
  <c r="I28" i="243"/>
  <c r="I23" i="243"/>
  <c r="I8" i="243"/>
  <c r="I9" i="243"/>
  <c r="I10" i="243"/>
  <c r="I11" i="243"/>
  <c r="I12" i="243"/>
  <c r="I13" i="243"/>
  <c r="I14" i="243"/>
  <c r="I15" i="243"/>
  <c r="I16" i="243"/>
  <c r="I17" i="243"/>
  <c r="I18" i="243"/>
  <c r="I19" i="243"/>
  <c r="I7" i="243"/>
  <c r="I24" i="240"/>
  <c r="I25" i="240"/>
  <c r="I26" i="240"/>
  <c r="I27" i="240"/>
  <c r="I28" i="240"/>
  <c r="I23" i="240"/>
  <c r="I19" i="240"/>
  <c r="I8" i="240"/>
  <c r="I9" i="240"/>
  <c r="I10" i="240"/>
  <c r="I11" i="240"/>
  <c r="I12" i="240"/>
  <c r="I13" i="240"/>
  <c r="I14" i="240"/>
  <c r="I15" i="240"/>
  <c r="I16" i="240"/>
  <c r="I17" i="240"/>
  <c r="I18" i="240"/>
  <c r="I7" i="240"/>
  <c r="D20" i="305" l="1"/>
  <c r="D18" i="305"/>
  <c r="D16" i="305"/>
  <c r="D14" i="305"/>
  <c r="D12" i="305"/>
  <c r="D10" i="305"/>
  <c r="D8" i="305"/>
  <c r="D6" i="305"/>
  <c r="D4" i="305"/>
  <c r="E2" i="305"/>
  <c r="D19" i="305"/>
  <c r="D17" i="305"/>
  <c r="D15" i="305"/>
  <c r="D13" i="305"/>
  <c r="D11" i="305"/>
  <c r="D9" i="305"/>
  <c r="D7" i="305"/>
  <c r="D5" i="305"/>
  <c r="D3" i="305"/>
  <c r="D18" i="304"/>
  <c r="E13" i="304"/>
  <c r="E9" i="304"/>
  <c r="D5" i="304"/>
  <c r="D20" i="304"/>
  <c r="D14" i="304"/>
  <c r="D10" i="304"/>
  <c r="E2" i="304"/>
  <c r="D16" i="304"/>
  <c r="D12" i="304"/>
  <c r="D6" i="304"/>
  <c r="E17" i="304"/>
  <c r="D8" i="304"/>
  <c r="D4" i="304"/>
  <c r="E19" i="304"/>
  <c r="E15" i="304"/>
  <c r="E11" i="304"/>
  <c r="E7" i="304"/>
  <c r="E3" i="304"/>
  <c r="D2" i="303"/>
  <c r="L16" i="239"/>
  <c r="L17" i="239"/>
  <c r="L16" i="238"/>
  <c r="L17" i="238"/>
  <c r="D20" i="365" l="1"/>
  <c r="L13" i="254" l="1"/>
  <c r="L14" i="254"/>
  <c r="L13" i="253"/>
  <c r="L14" i="253"/>
  <c r="L13" i="362" l="1"/>
  <c r="L14" i="362"/>
  <c r="L15" i="362"/>
  <c r="I20" i="240" l="1"/>
  <c r="I29" i="240"/>
  <c r="L24" i="239"/>
  <c r="L25" i="239"/>
  <c r="L26" i="239"/>
  <c r="L27" i="239"/>
  <c r="L28" i="239"/>
  <c r="L23" i="239"/>
  <c r="L19" i="239"/>
  <c r="L18" i="239"/>
  <c r="L15" i="239"/>
  <c r="L13" i="239"/>
  <c r="L14" i="239"/>
  <c r="L8" i="239"/>
  <c r="L9" i="239"/>
  <c r="L10" i="239"/>
  <c r="L11" i="239"/>
  <c r="L12" i="239"/>
  <c r="L24" i="238"/>
  <c r="L25" i="238"/>
  <c r="L26" i="238"/>
  <c r="L27" i="238"/>
  <c r="L28" i="238"/>
  <c r="L8" i="238"/>
  <c r="L9" i="238"/>
  <c r="L10" i="238"/>
  <c r="L11" i="238"/>
  <c r="L12" i="238"/>
  <c r="L13" i="238"/>
  <c r="L14" i="238"/>
  <c r="L15" i="238"/>
  <c r="L18" i="238"/>
  <c r="L19" i="238"/>
  <c r="L24" i="237"/>
  <c r="L25" i="237"/>
  <c r="L26" i="237"/>
  <c r="L27" i="237"/>
  <c r="L28" i="237"/>
  <c r="L13" i="237"/>
  <c r="L14" i="237"/>
  <c r="L15" i="237"/>
  <c r="L16" i="237"/>
  <c r="L18" i="237"/>
  <c r="L19" i="237"/>
  <c r="L8" i="237"/>
  <c r="L9" i="237"/>
  <c r="L10" i="237"/>
  <c r="L11" i="237"/>
  <c r="L12" i="237"/>
  <c r="J17" i="240" l="1"/>
  <c r="J12" i="240"/>
  <c r="J10" i="240"/>
  <c r="J18" i="240"/>
  <c r="J8" i="240"/>
  <c r="J11" i="240"/>
  <c r="J13" i="240"/>
  <c r="J15" i="240"/>
  <c r="J9" i="240"/>
  <c r="J14" i="240"/>
  <c r="J16" i="240"/>
  <c r="K8" i="364"/>
  <c r="K9" i="364"/>
  <c r="K10" i="364"/>
  <c r="K11" i="364"/>
  <c r="K12" i="364"/>
  <c r="K13" i="364"/>
  <c r="K14" i="364"/>
  <c r="K15" i="364"/>
  <c r="K16" i="364"/>
  <c r="K18" i="364"/>
  <c r="K19" i="364"/>
  <c r="K8" i="365"/>
  <c r="K9" i="365"/>
  <c r="K10" i="365"/>
  <c r="K11" i="365"/>
  <c r="K12" i="365"/>
  <c r="K13" i="365"/>
  <c r="K14" i="365"/>
  <c r="K15" i="365"/>
  <c r="K16" i="365"/>
  <c r="K18" i="365"/>
  <c r="K19" i="365"/>
  <c r="K8" i="366"/>
  <c r="K9" i="366"/>
  <c r="K10" i="366"/>
  <c r="K11" i="366"/>
  <c r="K19" i="366"/>
  <c r="K8" i="367"/>
  <c r="K9" i="367"/>
  <c r="K10" i="367"/>
  <c r="K11" i="367"/>
  <c r="K12" i="367"/>
  <c r="K13" i="367"/>
  <c r="K14" i="367"/>
  <c r="K15" i="367"/>
  <c r="K16" i="367"/>
  <c r="K18" i="367"/>
  <c r="K19" i="367"/>
  <c r="K8" i="368"/>
  <c r="K9" i="368"/>
  <c r="K10" i="368"/>
  <c r="K11" i="368"/>
  <c r="K12" i="368"/>
  <c r="K13" i="368"/>
  <c r="K14" i="368"/>
  <c r="K15" i="368"/>
  <c r="K16" i="368"/>
  <c r="K18" i="368"/>
  <c r="K19" i="368"/>
  <c r="K8" i="369"/>
  <c r="K9" i="369"/>
  <c r="K10" i="369"/>
  <c r="K11" i="369"/>
  <c r="K12" i="369"/>
  <c r="K13" i="369"/>
  <c r="K14" i="369"/>
  <c r="K15" i="369"/>
  <c r="K16" i="369"/>
  <c r="K18" i="369"/>
  <c r="K19" i="369"/>
  <c r="K8" i="370"/>
  <c r="K9" i="370"/>
  <c r="K10" i="370"/>
  <c r="K11" i="370"/>
  <c r="K12" i="370"/>
  <c r="K13" i="370"/>
  <c r="K14" i="370"/>
  <c r="K15" i="370"/>
  <c r="K16" i="370"/>
  <c r="K18" i="370"/>
  <c r="K19" i="370"/>
  <c r="K8" i="371"/>
  <c r="K9" i="371"/>
  <c r="K10" i="371"/>
  <c r="K11" i="371"/>
  <c r="K12" i="371"/>
  <c r="K13" i="371"/>
  <c r="K14" i="371"/>
  <c r="K15" i="371"/>
  <c r="K16" i="371"/>
  <c r="K18" i="371"/>
  <c r="K19" i="371"/>
  <c r="K8" i="372"/>
  <c r="K9" i="372"/>
  <c r="K10" i="372"/>
  <c r="K11" i="372"/>
  <c r="K12" i="372"/>
  <c r="K13" i="372"/>
  <c r="K14" i="372"/>
  <c r="K15" i="372"/>
  <c r="K16" i="372"/>
  <c r="K18" i="372"/>
  <c r="K19" i="372"/>
  <c r="K8" i="373"/>
  <c r="K9" i="373"/>
  <c r="K19" i="373"/>
  <c r="K8" i="374"/>
  <c r="K9" i="374"/>
  <c r="K10" i="374"/>
  <c r="K11" i="374"/>
  <c r="K12" i="374"/>
  <c r="K13" i="374"/>
  <c r="K14" i="374"/>
  <c r="K15" i="374"/>
  <c r="K16" i="374"/>
  <c r="K18" i="374"/>
  <c r="K19" i="374"/>
  <c r="K8" i="375"/>
  <c r="K9" i="375"/>
  <c r="K10" i="375"/>
  <c r="K11" i="375"/>
  <c r="K12" i="375"/>
  <c r="K13" i="375"/>
  <c r="K14" i="375"/>
  <c r="K15" i="375"/>
  <c r="K16" i="375"/>
  <c r="K18" i="375"/>
  <c r="K19" i="375"/>
  <c r="K8" i="376"/>
  <c r="K9" i="376"/>
  <c r="K10" i="376"/>
  <c r="K11" i="376"/>
  <c r="K12" i="376"/>
  <c r="K13" i="376"/>
  <c r="K14" i="376"/>
  <c r="K15" i="376"/>
  <c r="K16" i="376"/>
  <c r="K18" i="376"/>
  <c r="K19" i="376"/>
  <c r="K8" i="377"/>
  <c r="K9" i="377"/>
  <c r="K10" i="377"/>
  <c r="K11" i="377"/>
  <c r="K12" i="377"/>
  <c r="K13" i="377"/>
  <c r="K14" i="377"/>
  <c r="K15" i="377"/>
  <c r="K16" i="377"/>
  <c r="K18" i="377"/>
  <c r="K19" i="377"/>
  <c r="I8" i="175"/>
  <c r="I9" i="175"/>
  <c r="I10" i="175"/>
  <c r="I11" i="175"/>
  <c r="I12" i="175"/>
  <c r="I13" i="175"/>
  <c r="I14" i="175"/>
  <c r="I15" i="175"/>
  <c r="I16" i="175"/>
  <c r="I18" i="175"/>
  <c r="I19" i="175"/>
  <c r="I8" i="179"/>
  <c r="I9" i="179"/>
  <c r="I10" i="179"/>
  <c r="I11" i="179"/>
  <c r="I12" i="179"/>
  <c r="I13" i="179"/>
  <c r="I14" i="179"/>
  <c r="I15" i="179"/>
  <c r="I16" i="179"/>
  <c r="I18" i="179"/>
  <c r="I19" i="179"/>
  <c r="I8" i="182"/>
  <c r="I9" i="182"/>
  <c r="I10" i="182"/>
  <c r="I11" i="182"/>
  <c r="I12" i="182"/>
  <c r="I13" i="182"/>
  <c r="I14" i="182"/>
  <c r="I15" i="182"/>
  <c r="I16" i="182"/>
  <c r="I18" i="182"/>
  <c r="I19" i="182"/>
  <c r="I8" i="180"/>
  <c r="I9" i="180"/>
  <c r="I10" i="180"/>
  <c r="I11" i="180"/>
  <c r="I12" i="180"/>
  <c r="I13" i="180"/>
  <c r="I14" i="180"/>
  <c r="I15" i="180"/>
  <c r="I16" i="180"/>
  <c r="I18" i="180"/>
  <c r="I19" i="180"/>
  <c r="I8" i="173"/>
  <c r="I9" i="173"/>
  <c r="I10" i="173"/>
  <c r="I11" i="173"/>
  <c r="I12" i="173"/>
  <c r="I13" i="173"/>
  <c r="I14" i="173"/>
  <c r="I15" i="173"/>
  <c r="I16" i="173"/>
  <c r="I18" i="173"/>
  <c r="I19" i="173"/>
  <c r="I8" i="177"/>
  <c r="I9" i="177"/>
  <c r="I10" i="177"/>
  <c r="I11" i="177"/>
  <c r="I12" i="177"/>
  <c r="I13" i="177"/>
  <c r="I14" i="177"/>
  <c r="I15" i="177"/>
  <c r="I16" i="177"/>
  <c r="I18" i="177"/>
  <c r="I19" i="177"/>
  <c r="I8" i="181"/>
  <c r="I9" i="181"/>
  <c r="I10" i="181"/>
  <c r="I11" i="181"/>
  <c r="I12" i="181"/>
  <c r="I13" i="181"/>
  <c r="I14" i="181"/>
  <c r="I15" i="181"/>
  <c r="I18" i="181"/>
  <c r="I19" i="181"/>
  <c r="I8" i="174"/>
  <c r="I9" i="174"/>
  <c r="I10" i="174"/>
  <c r="I11" i="174"/>
  <c r="I12" i="174"/>
  <c r="I13" i="174"/>
  <c r="I14" i="174"/>
  <c r="I15" i="174"/>
  <c r="I16" i="174"/>
  <c r="I18" i="174"/>
  <c r="I19" i="174"/>
  <c r="I8" i="176"/>
  <c r="I9" i="176"/>
  <c r="I10" i="176"/>
  <c r="I11" i="176"/>
  <c r="I12" i="176"/>
  <c r="I13" i="176"/>
  <c r="I14" i="176"/>
  <c r="I15" i="176"/>
  <c r="I16" i="176"/>
  <c r="I18" i="176"/>
  <c r="I19" i="176"/>
  <c r="I8" i="178"/>
  <c r="I9" i="178"/>
  <c r="I10" i="178"/>
  <c r="I11" i="178"/>
  <c r="I12" i="178"/>
  <c r="I13" i="178"/>
  <c r="I14" i="178"/>
  <c r="I15" i="178"/>
  <c r="I16" i="178"/>
  <c r="I18" i="178"/>
  <c r="I19" i="178"/>
  <c r="I8" i="183"/>
  <c r="I9" i="183"/>
  <c r="I10" i="183"/>
  <c r="I11" i="183"/>
  <c r="I12" i="183"/>
  <c r="I13" i="183"/>
  <c r="I14" i="183"/>
  <c r="I15" i="183"/>
  <c r="I16" i="183"/>
  <c r="I18" i="183"/>
  <c r="I19" i="183"/>
  <c r="I8" i="172"/>
  <c r="I9" i="172"/>
  <c r="I10" i="172"/>
  <c r="I11" i="172"/>
  <c r="I12" i="172"/>
  <c r="I13" i="172"/>
  <c r="I14" i="172"/>
  <c r="I15" i="172"/>
  <c r="I18" i="172"/>
  <c r="I19" i="172"/>
  <c r="I24" i="183" l="1"/>
  <c r="I25" i="183"/>
  <c r="I26" i="183"/>
  <c r="I27" i="183"/>
  <c r="I28" i="183"/>
  <c r="I23" i="183"/>
  <c r="I7" i="183"/>
  <c r="I24" i="178"/>
  <c r="I25" i="178"/>
  <c r="I26" i="178"/>
  <c r="I27" i="178"/>
  <c r="I28" i="178"/>
  <c r="I23" i="178"/>
  <c r="I7" i="178"/>
  <c r="I24" i="176"/>
  <c r="I25" i="176"/>
  <c r="I26" i="176"/>
  <c r="I27" i="176"/>
  <c r="I28" i="176"/>
  <c r="I23" i="176"/>
  <c r="I7" i="176"/>
  <c r="I24" i="174"/>
  <c r="I25" i="174"/>
  <c r="I26" i="174"/>
  <c r="I27" i="174"/>
  <c r="I28" i="174"/>
  <c r="I23" i="174"/>
  <c r="I7" i="174"/>
  <c r="I24" i="181"/>
  <c r="I25" i="181"/>
  <c r="I26" i="181"/>
  <c r="I27" i="181"/>
  <c r="I28" i="181"/>
  <c r="I23" i="181"/>
  <c r="I7" i="181"/>
  <c r="I24" i="177"/>
  <c r="I25" i="177"/>
  <c r="I26" i="177"/>
  <c r="I27" i="177"/>
  <c r="I28" i="177"/>
  <c r="I23" i="177"/>
  <c r="I7" i="177"/>
  <c r="I24" i="173"/>
  <c r="I25" i="173"/>
  <c r="I26" i="173"/>
  <c r="I27" i="173"/>
  <c r="I28" i="173"/>
  <c r="I23" i="173"/>
  <c r="I7" i="173"/>
  <c r="I24" i="180"/>
  <c r="I25" i="180"/>
  <c r="I26" i="180"/>
  <c r="I27" i="180"/>
  <c r="I28" i="180"/>
  <c r="I23" i="180"/>
  <c r="I7" i="180"/>
  <c r="I24" i="182"/>
  <c r="I25" i="182"/>
  <c r="I26" i="182"/>
  <c r="I27" i="182"/>
  <c r="I28" i="182"/>
  <c r="I23" i="182"/>
  <c r="I7" i="182"/>
  <c r="I24" i="179"/>
  <c r="I25" i="179"/>
  <c r="I26" i="179"/>
  <c r="I27" i="179"/>
  <c r="I28" i="179"/>
  <c r="I23" i="179"/>
  <c r="I7" i="179"/>
  <c r="I24" i="175"/>
  <c r="I25" i="175"/>
  <c r="I26" i="175"/>
  <c r="I27" i="175"/>
  <c r="I28" i="175"/>
  <c r="I23" i="175"/>
  <c r="I7" i="175"/>
  <c r="I24" i="172"/>
  <c r="I25" i="172"/>
  <c r="I26" i="172"/>
  <c r="I27" i="172"/>
  <c r="I28" i="172"/>
  <c r="I23" i="172"/>
  <c r="I7" i="172"/>
  <c r="I20" i="175" l="1"/>
  <c r="J7" i="175" l="1"/>
  <c r="J12" i="175"/>
  <c r="J19" i="175"/>
  <c r="J15" i="175"/>
  <c r="J18" i="175"/>
  <c r="J13" i="175"/>
  <c r="J8" i="175"/>
  <c r="J10" i="175"/>
  <c r="J11" i="175"/>
  <c r="J14" i="175"/>
  <c r="J9" i="175"/>
  <c r="J16" i="175"/>
  <c r="I29" i="183"/>
  <c r="F29" i="183"/>
  <c r="C29" i="183"/>
  <c r="I20" i="183"/>
  <c r="F20" i="183"/>
  <c r="C20" i="183"/>
  <c r="I29" i="178"/>
  <c r="F29" i="178"/>
  <c r="C29" i="178"/>
  <c r="I20" i="178"/>
  <c r="F20" i="178"/>
  <c r="C20" i="178"/>
  <c r="I29" i="176"/>
  <c r="F29" i="176"/>
  <c r="C29" i="176"/>
  <c r="I20" i="176"/>
  <c r="J17" i="176" s="1"/>
  <c r="F20" i="176"/>
  <c r="G17" i="176" s="1"/>
  <c r="C20" i="176"/>
  <c r="I29" i="174"/>
  <c r="F29" i="174"/>
  <c r="C29" i="174"/>
  <c r="I20" i="174"/>
  <c r="F20" i="174"/>
  <c r="C20" i="174"/>
  <c r="I29" i="181"/>
  <c r="F29" i="181"/>
  <c r="C29" i="181"/>
  <c r="I20" i="181"/>
  <c r="F20" i="181"/>
  <c r="C20" i="181"/>
  <c r="C20" i="180"/>
  <c r="F20" i="180"/>
  <c r="I20" i="180"/>
  <c r="C29" i="180"/>
  <c r="F29" i="180"/>
  <c r="I29" i="180"/>
  <c r="I29" i="177"/>
  <c r="F29" i="177"/>
  <c r="C29" i="177"/>
  <c r="I20" i="177"/>
  <c r="F20" i="177"/>
  <c r="C20" i="177"/>
  <c r="I29" i="173"/>
  <c r="F29" i="173"/>
  <c r="C29" i="173"/>
  <c r="I20" i="173"/>
  <c r="F20" i="173"/>
  <c r="C20" i="173"/>
  <c r="I29" i="182"/>
  <c r="F29" i="182"/>
  <c r="C29" i="182"/>
  <c r="I20" i="182"/>
  <c r="F20" i="182"/>
  <c r="C20" i="182"/>
  <c r="K28" i="365"/>
  <c r="D29" i="365"/>
  <c r="D31" i="365" s="1"/>
  <c r="E29" i="365"/>
  <c r="E31" i="365" s="1"/>
  <c r="F29" i="365"/>
  <c r="F31" i="365" s="1"/>
  <c r="G29" i="365"/>
  <c r="G31" i="365" s="1"/>
  <c r="H29" i="365"/>
  <c r="H31" i="365" s="1"/>
  <c r="I29" i="365"/>
  <c r="I31" i="365" s="1"/>
  <c r="J29" i="365"/>
  <c r="J31" i="365" s="1"/>
  <c r="C29" i="365"/>
  <c r="C31" i="365" s="1"/>
  <c r="D29" i="364"/>
  <c r="E29" i="364"/>
  <c r="F29" i="364"/>
  <c r="G29" i="364"/>
  <c r="H29" i="364"/>
  <c r="I29" i="364"/>
  <c r="J29" i="364"/>
  <c r="C29" i="364"/>
  <c r="D20" i="364"/>
  <c r="E20" i="364"/>
  <c r="F20" i="364"/>
  <c r="G20" i="364"/>
  <c r="H20" i="364"/>
  <c r="I20" i="364"/>
  <c r="J20" i="364"/>
  <c r="C20" i="364"/>
  <c r="D29" i="363"/>
  <c r="E29" i="363"/>
  <c r="F29" i="363"/>
  <c r="G29" i="363"/>
  <c r="H29" i="363"/>
  <c r="I29" i="363"/>
  <c r="J29" i="363"/>
  <c r="C29" i="363"/>
  <c r="I20" i="363"/>
  <c r="J20" i="363"/>
  <c r="G17" i="181" l="1"/>
  <c r="G16" i="181"/>
  <c r="J17" i="181"/>
  <c r="J16" i="181"/>
  <c r="G8" i="183"/>
  <c r="G12" i="183"/>
  <c r="G16" i="183"/>
  <c r="G9" i="183"/>
  <c r="G13" i="183"/>
  <c r="G10" i="183"/>
  <c r="G14" i="183"/>
  <c r="G18" i="183"/>
  <c r="G11" i="183"/>
  <c r="G15" i="183"/>
  <c r="G19" i="183"/>
  <c r="D8" i="183"/>
  <c r="D12" i="183"/>
  <c r="D16" i="183"/>
  <c r="D13" i="183"/>
  <c r="D9" i="183"/>
  <c r="D10" i="183"/>
  <c r="D14" i="183"/>
  <c r="D18" i="183"/>
  <c r="D11" i="183"/>
  <c r="D15" i="183"/>
  <c r="D19" i="183"/>
  <c r="J19" i="183"/>
  <c r="J14" i="183"/>
  <c r="J9" i="183"/>
  <c r="J15" i="183"/>
  <c r="J10" i="183"/>
  <c r="J16" i="183"/>
  <c r="J11" i="183"/>
  <c r="J12" i="183"/>
  <c r="J18" i="183"/>
  <c r="J13" i="183"/>
  <c r="J8" i="183"/>
  <c r="G8" i="178"/>
  <c r="G12" i="178"/>
  <c r="G16" i="178"/>
  <c r="G9" i="178"/>
  <c r="G13" i="178"/>
  <c r="G10" i="178"/>
  <c r="G14" i="178"/>
  <c r="G18" i="178"/>
  <c r="G11" i="178"/>
  <c r="G15" i="178"/>
  <c r="G19" i="178"/>
  <c r="D9" i="178"/>
  <c r="D13" i="178"/>
  <c r="D12" i="178"/>
  <c r="D10" i="178"/>
  <c r="D14" i="178"/>
  <c r="D18" i="178"/>
  <c r="D16" i="178"/>
  <c r="D11" i="178"/>
  <c r="D15" i="178"/>
  <c r="D19" i="178"/>
  <c r="D8" i="178"/>
  <c r="J19" i="178"/>
  <c r="J8" i="178"/>
  <c r="J15" i="178"/>
  <c r="J18" i="178"/>
  <c r="J13" i="178"/>
  <c r="J16" i="178"/>
  <c r="J11" i="178"/>
  <c r="J14" i="178"/>
  <c r="J9" i="178"/>
  <c r="J12" i="178"/>
  <c r="J10" i="178"/>
  <c r="G8" i="176"/>
  <c r="G12" i="176"/>
  <c r="G16" i="176"/>
  <c r="G9" i="176"/>
  <c r="G10" i="176"/>
  <c r="G18" i="176"/>
  <c r="G11" i="176"/>
  <c r="G19" i="176"/>
  <c r="G13" i="176"/>
  <c r="G14" i="176"/>
  <c r="G15" i="176"/>
  <c r="D8" i="176"/>
  <c r="D12" i="176"/>
  <c r="D16" i="176"/>
  <c r="D18" i="176"/>
  <c r="D15" i="176"/>
  <c r="D9" i="176"/>
  <c r="D13" i="176"/>
  <c r="D14" i="176"/>
  <c r="D11" i="176"/>
  <c r="D10" i="176"/>
  <c r="D19" i="176"/>
  <c r="J11" i="176"/>
  <c r="J15" i="176"/>
  <c r="J19" i="176"/>
  <c r="J9" i="176"/>
  <c r="J18" i="176"/>
  <c r="J16" i="176"/>
  <c r="J12" i="176"/>
  <c r="J10" i="176"/>
  <c r="J8" i="176"/>
  <c r="J14" i="176"/>
  <c r="J13" i="176"/>
  <c r="G8" i="174"/>
  <c r="G12" i="174"/>
  <c r="G16" i="174"/>
  <c r="G9" i="174"/>
  <c r="G13" i="174"/>
  <c r="G10" i="174"/>
  <c r="G14" i="174"/>
  <c r="G18" i="174"/>
  <c r="G11" i="174"/>
  <c r="G15" i="174"/>
  <c r="G19" i="174"/>
  <c r="D16" i="174"/>
  <c r="D9" i="174"/>
  <c r="D13" i="174"/>
  <c r="D10" i="174"/>
  <c r="D14" i="174"/>
  <c r="D18" i="174"/>
  <c r="D8" i="174"/>
  <c r="D11" i="174"/>
  <c r="D15" i="174"/>
  <c r="D19" i="174"/>
  <c r="D12" i="174"/>
  <c r="J19" i="174"/>
  <c r="J15" i="174"/>
  <c r="J18" i="174"/>
  <c r="J13" i="174"/>
  <c r="J16" i="174"/>
  <c r="J12" i="174"/>
  <c r="J11" i="174"/>
  <c r="J14" i="174"/>
  <c r="J9" i="174"/>
  <c r="J8" i="174"/>
  <c r="J10" i="174"/>
  <c r="G9" i="181"/>
  <c r="G13" i="181"/>
  <c r="G10" i="181"/>
  <c r="G14" i="181"/>
  <c r="G18" i="181"/>
  <c r="G12" i="181"/>
  <c r="G11" i="181"/>
  <c r="G15" i="181"/>
  <c r="G19" i="181"/>
  <c r="G8" i="181"/>
  <c r="D8" i="181"/>
  <c r="D12" i="181"/>
  <c r="D16" i="181"/>
  <c r="D9" i="181"/>
  <c r="D13" i="181"/>
  <c r="D10" i="181"/>
  <c r="D14" i="181"/>
  <c r="D18" i="181"/>
  <c r="D11" i="181"/>
  <c r="D15" i="181"/>
  <c r="D19" i="181"/>
  <c r="J19" i="181"/>
  <c r="J14" i="181"/>
  <c r="J9" i="181"/>
  <c r="J15" i="181"/>
  <c r="J10" i="181"/>
  <c r="J11" i="181"/>
  <c r="J12" i="181"/>
  <c r="J18" i="181"/>
  <c r="J13" i="181"/>
  <c r="J8" i="181"/>
  <c r="G8" i="177"/>
  <c r="G12" i="177"/>
  <c r="G16" i="177"/>
  <c r="G9" i="177"/>
  <c r="G13" i="177"/>
  <c r="G10" i="177"/>
  <c r="G14" i="177"/>
  <c r="G18" i="177"/>
  <c r="G11" i="177"/>
  <c r="G15" i="177"/>
  <c r="G19" i="177"/>
  <c r="D8" i="177"/>
  <c r="D12" i="177"/>
  <c r="D16" i="177"/>
  <c r="D9" i="177"/>
  <c r="D13" i="177"/>
  <c r="D10" i="177"/>
  <c r="D14" i="177"/>
  <c r="D18" i="177"/>
  <c r="D11" i="177"/>
  <c r="D15" i="177"/>
  <c r="D19" i="177"/>
  <c r="J19" i="177"/>
  <c r="J14" i="177"/>
  <c r="J9" i="177"/>
  <c r="J15" i="177"/>
  <c r="J10" i="177"/>
  <c r="J16" i="177"/>
  <c r="J11" i="177"/>
  <c r="J12" i="177"/>
  <c r="J18" i="177"/>
  <c r="J13" i="177"/>
  <c r="J8" i="177"/>
  <c r="G16" i="173"/>
  <c r="G9" i="173"/>
  <c r="G13" i="173"/>
  <c r="G10" i="173"/>
  <c r="G14" i="173"/>
  <c r="G18" i="173"/>
  <c r="G12" i="173"/>
  <c r="G11" i="173"/>
  <c r="G15" i="173"/>
  <c r="G19" i="173"/>
  <c r="G8" i="173"/>
  <c r="D9" i="173"/>
  <c r="D13" i="173"/>
  <c r="D15" i="173"/>
  <c r="D12" i="173"/>
  <c r="D10" i="173"/>
  <c r="D14" i="173"/>
  <c r="D18" i="173"/>
  <c r="D11" i="173"/>
  <c r="D19" i="173"/>
  <c r="D8" i="173"/>
  <c r="D16" i="173"/>
  <c r="J19" i="173"/>
  <c r="J16" i="173"/>
  <c r="J15" i="173"/>
  <c r="J12" i="173"/>
  <c r="J14" i="173"/>
  <c r="J10" i="173"/>
  <c r="J18" i="173"/>
  <c r="J13" i="173"/>
  <c r="J8" i="173"/>
  <c r="J11" i="173"/>
  <c r="J9" i="173"/>
  <c r="G8" i="180"/>
  <c r="G12" i="180"/>
  <c r="G16" i="180"/>
  <c r="G9" i="180"/>
  <c r="G13" i="180"/>
  <c r="G10" i="180"/>
  <c r="G14" i="180"/>
  <c r="G18" i="180"/>
  <c r="G11" i="180"/>
  <c r="G15" i="180"/>
  <c r="G19" i="180"/>
  <c r="D7" i="180"/>
  <c r="D8" i="180"/>
  <c r="D12" i="180"/>
  <c r="D16" i="180"/>
  <c r="D9" i="180"/>
  <c r="D13" i="180"/>
  <c r="D10" i="180"/>
  <c r="D14" i="180"/>
  <c r="D18" i="180"/>
  <c r="D11" i="180"/>
  <c r="D15" i="180"/>
  <c r="D19" i="180"/>
  <c r="J7" i="180"/>
  <c r="J19" i="180"/>
  <c r="J14" i="180"/>
  <c r="J9" i="180"/>
  <c r="J15" i="180"/>
  <c r="J10" i="180"/>
  <c r="J16" i="180"/>
  <c r="J11" i="180"/>
  <c r="J12" i="180"/>
  <c r="J18" i="180"/>
  <c r="J13" i="180"/>
  <c r="J8" i="180"/>
  <c r="G9" i="182"/>
  <c r="G13" i="182"/>
  <c r="G16" i="182"/>
  <c r="G10" i="182"/>
  <c r="G14" i="182"/>
  <c r="G18" i="182"/>
  <c r="G12" i="182"/>
  <c r="G11" i="182"/>
  <c r="G15" i="182"/>
  <c r="G19" i="182"/>
  <c r="G8" i="182"/>
  <c r="J16" i="182"/>
  <c r="J11" i="182"/>
  <c r="J12" i="182"/>
  <c r="J19" i="182"/>
  <c r="J15" i="182"/>
  <c r="J18" i="182"/>
  <c r="J13" i="182"/>
  <c r="J8" i="182"/>
  <c r="J14" i="182"/>
  <c r="J9" i="182"/>
  <c r="J10" i="182"/>
  <c r="D9" i="182"/>
  <c r="D13" i="182"/>
  <c r="D16" i="182"/>
  <c r="D10" i="182"/>
  <c r="D14" i="182"/>
  <c r="D18" i="182"/>
  <c r="D12" i="182"/>
  <c r="D11" i="182"/>
  <c r="D15" i="182"/>
  <c r="D19" i="182"/>
  <c r="D8" i="182"/>
  <c r="I31" i="183"/>
  <c r="K26" i="183" s="1"/>
  <c r="I31" i="176"/>
  <c r="K17" i="176" s="1"/>
  <c r="J7" i="183"/>
  <c r="J7" i="178"/>
  <c r="I31" i="181"/>
  <c r="J7" i="181"/>
  <c r="I31" i="182"/>
  <c r="C31" i="180"/>
  <c r="F31" i="180"/>
  <c r="H23" i="180" s="1"/>
  <c r="I31" i="174"/>
  <c r="K25" i="174" s="1"/>
  <c r="I31" i="178"/>
  <c r="K23" i="178" s="1"/>
  <c r="J7" i="182"/>
  <c r="I31" i="173"/>
  <c r="G7" i="176"/>
  <c r="D7" i="182"/>
  <c r="F31" i="183"/>
  <c r="C31" i="183"/>
  <c r="G7" i="183"/>
  <c r="D7" i="183"/>
  <c r="F31" i="178"/>
  <c r="G7" i="178"/>
  <c r="C31" i="178"/>
  <c r="D7" i="178"/>
  <c r="J7" i="176"/>
  <c r="D7" i="176"/>
  <c r="C31" i="176"/>
  <c r="F31" i="176"/>
  <c r="H17" i="176" s="1"/>
  <c r="G7" i="174"/>
  <c r="J7" i="174"/>
  <c r="D7" i="174"/>
  <c r="F31" i="174"/>
  <c r="C31" i="174"/>
  <c r="F31" i="181"/>
  <c r="G7" i="181"/>
  <c r="C31" i="181"/>
  <c r="D7" i="181"/>
  <c r="I31" i="177"/>
  <c r="G7" i="177"/>
  <c r="J7" i="177"/>
  <c r="D7" i="177"/>
  <c r="G7" i="173"/>
  <c r="J7" i="173"/>
  <c r="D7" i="173"/>
  <c r="G7" i="180"/>
  <c r="I31" i="180"/>
  <c r="C31" i="182"/>
  <c r="F31" i="177"/>
  <c r="C31" i="177"/>
  <c r="F31" i="173"/>
  <c r="C31" i="173"/>
  <c r="G7" i="182"/>
  <c r="F31" i="182"/>
  <c r="J29" i="377"/>
  <c r="I29" i="377"/>
  <c r="H29" i="377"/>
  <c r="G29" i="377"/>
  <c r="F29" i="377"/>
  <c r="E29" i="377"/>
  <c r="D29" i="377"/>
  <c r="C29" i="377"/>
  <c r="K28" i="377"/>
  <c r="K27" i="377"/>
  <c r="K26" i="377"/>
  <c r="K25" i="377"/>
  <c r="K24" i="377"/>
  <c r="K23" i="377"/>
  <c r="J20" i="377"/>
  <c r="I20" i="377"/>
  <c r="H20" i="377"/>
  <c r="G20" i="377"/>
  <c r="F20" i="377"/>
  <c r="E20" i="377"/>
  <c r="D20" i="377"/>
  <c r="C20" i="377"/>
  <c r="K7" i="377"/>
  <c r="J29" i="376"/>
  <c r="I29" i="376"/>
  <c r="H29" i="376"/>
  <c r="G29" i="376"/>
  <c r="F29" i="376"/>
  <c r="E29" i="376"/>
  <c r="D29" i="376"/>
  <c r="C29" i="376"/>
  <c r="K28" i="376"/>
  <c r="K27" i="376"/>
  <c r="K26" i="376"/>
  <c r="K25" i="376"/>
  <c r="K24" i="376"/>
  <c r="K23" i="376"/>
  <c r="J20" i="376"/>
  <c r="I20" i="376"/>
  <c r="H20" i="376"/>
  <c r="G20" i="376"/>
  <c r="F20" i="376"/>
  <c r="E20" i="376"/>
  <c r="D20" i="376"/>
  <c r="C20" i="376"/>
  <c r="K7" i="376"/>
  <c r="J29" i="375"/>
  <c r="I29" i="375"/>
  <c r="H29" i="375"/>
  <c r="G29" i="375"/>
  <c r="F29" i="375"/>
  <c r="E29" i="375"/>
  <c r="D29" i="375"/>
  <c r="C29" i="375"/>
  <c r="K28" i="375"/>
  <c r="K27" i="375"/>
  <c r="K26" i="375"/>
  <c r="K25" i="375"/>
  <c r="K24" i="375"/>
  <c r="K23" i="375"/>
  <c r="J20" i="375"/>
  <c r="I20" i="375"/>
  <c r="H20" i="375"/>
  <c r="G20" i="375"/>
  <c r="F20" i="375"/>
  <c r="E20" i="375"/>
  <c r="D20" i="375"/>
  <c r="C20" i="375"/>
  <c r="K7" i="375"/>
  <c r="J29" i="374"/>
  <c r="I29" i="374"/>
  <c r="H29" i="374"/>
  <c r="G29" i="374"/>
  <c r="F29" i="374"/>
  <c r="E29" i="374"/>
  <c r="D29" i="374"/>
  <c r="C29" i="374"/>
  <c r="K28" i="374"/>
  <c r="K27" i="374"/>
  <c r="K26" i="374"/>
  <c r="K25" i="374"/>
  <c r="K24" i="374"/>
  <c r="K23" i="374"/>
  <c r="J20" i="374"/>
  <c r="I20" i="374"/>
  <c r="H20" i="374"/>
  <c r="G20" i="374"/>
  <c r="F20" i="374"/>
  <c r="E20" i="374"/>
  <c r="D20" i="374"/>
  <c r="C20" i="374"/>
  <c r="K7" i="374"/>
  <c r="J29" i="373"/>
  <c r="I29" i="373"/>
  <c r="H29" i="373"/>
  <c r="G29" i="373"/>
  <c r="F29" i="373"/>
  <c r="E29" i="373"/>
  <c r="D29" i="373"/>
  <c r="C29" i="373"/>
  <c r="K28" i="373"/>
  <c r="K27" i="373"/>
  <c r="K26" i="373"/>
  <c r="K25" i="373"/>
  <c r="K24" i="373"/>
  <c r="K23" i="373"/>
  <c r="J20" i="373"/>
  <c r="I20" i="373"/>
  <c r="H20" i="373"/>
  <c r="G20" i="373"/>
  <c r="F20" i="373"/>
  <c r="E20" i="373"/>
  <c r="D20" i="373"/>
  <c r="C20" i="373"/>
  <c r="K7" i="373"/>
  <c r="J29" i="372"/>
  <c r="I29" i="372"/>
  <c r="H29" i="372"/>
  <c r="G29" i="372"/>
  <c r="F29" i="372"/>
  <c r="E29" i="372"/>
  <c r="D29" i="372"/>
  <c r="C29" i="372"/>
  <c r="K28" i="372"/>
  <c r="K27" i="372"/>
  <c r="K26" i="372"/>
  <c r="K25" i="372"/>
  <c r="K24" i="372"/>
  <c r="K23" i="372"/>
  <c r="J20" i="372"/>
  <c r="I20" i="372"/>
  <c r="H20" i="372"/>
  <c r="G20" i="372"/>
  <c r="F20" i="372"/>
  <c r="E20" i="372"/>
  <c r="D20" i="372"/>
  <c r="C20" i="372"/>
  <c r="K7" i="372"/>
  <c r="J29" i="371"/>
  <c r="I29" i="371"/>
  <c r="H29" i="371"/>
  <c r="G29" i="371"/>
  <c r="F29" i="371"/>
  <c r="E29" i="371"/>
  <c r="D29" i="371"/>
  <c r="C29" i="371"/>
  <c r="K28" i="371"/>
  <c r="K27" i="371"/>
  <c r="K26" i="371"/>
  <c r="K25" i="371"/>
  <c r="K24" i="371"/>
  <c r="K23" i="371"/>
  <c r="J20" i="371"/>
  <c r="I20" i="371"/>
  <c r="H20" i="371"/>
  <c r="G20" i="371"/>
  <c r="F20" i="371"/>
  <c r="E20" i="371"/>
  <c r="D20" i="371"/>
  <c r="C20" i="371"/>
  <c r="K7" i="371"/>
  <c r="J29" i="370"/>
  <c r="I29" i="370"/>
  <c r="H29" i="370"/>
  <c r="G29" i="370"/>
  <c r="F29" i="370"/>
  <c r="E29" i="370"/>
  <c r="D29" i="370"/>
  <c r="C29" i="370"/>
  <c r="K28" i="370"/>
  <c r="K27" i="370"/>
  <c r="K26" i="370"/>
  <c r="K25" i="370"/>
  <c r="K24" i="370"/>
  <c r="K23" i="370"/>
  <c r="J20" i="370"/>
  <c r="I20" i="370"/>
  <c r="H20" i="370"/>
  <c r="G20" i="370"/>
  <c r="F20" i="370"/>
  <c r="E20" i="370"/>
  <c r="D20" i="370"/>
  <c r="C20" i="370"/>
  <c r="K7" i="370"/>
  <c r="J29" i="369"/>
  <c r="I29" i="369"/>
  <c r="H29" i="369"/>
  <c r="G29" i="369"/>
  <c r="F29" i="369"/>
  <c r="E29" i="369"/>
  <c r="D29" i="369"/>
  <c r="C29" i="369"/>
  <c r="K28" i="369"/>
  <c r="K27" i="369"/>
  <c r="K26" i="369"/>
  <c r="K25" i="369"/>
  <c r="K24" i="369"/>
  <c r="K23" i="369"/>
  <c r="J20" i="369"/>
  <c r="I20" i="369"/>
  <c r="H20" i="369"/>
  <c r="G20" i="369"/>
  <c r="F20" i="369"/>
  <c r="E20" i="369"/>
  <c r="D20" i="369"/>
  <c r="C20" i="369"/>
  <c r="K7" i="369"/>
  <c r="J29" i="368"/>
  <c r="I29" i="368"/>
  <c r="H29" i="368"/>
  <c r="G29" i="368"/>
  <c r="F29" i="368"/>
  <c r="E29" i="368"/>
  <c r="D29" i="368"/>
  <c r="C29" i="368"/>
  <c r="K28" i="368"/>
  <c r="K27" i="368"/>
  <c r="K26" i="368"/>
  <c r="K25" i="368"/>
  <c r="K24" i="368"/>
  <c r="K23" i="368"/>
  <c r="J20" i="368"/>
  <c r="I20" i="368"/>
  <c r="H20" i="368"/>
  <c r="G20" i="368"/>
  <c r="F20" i="368"/>
  <c r="E20" i="368"/>
  <c r="D20" i="368"/>
  <c r="C20" i="368"/>
  <c r="K7" i="368"/>
  <c r="J29" i="367"/>
  <c r="I29" i="367"/>
  <c r="H29" i="367"/>
  <c r="G29" i="367"/>
  <c r="F29" i="367"/>
  <c r="E29" i="367"/>
  <c r="D29" i="367"/>
  <c r="C29" i="367"/>
  <c r="K28" i="367"/>
  <c r="K27" i="367"/>
  <c r="K26" i="367"/>
  <c r="K25" i="367"/>
  <c r="K24" i="367"/>
  <c r="K23" i="367"/>
  <c r="J20" i="367"/>
  <c r="I20" i="367"/>
  <c r="H20" i="367"/>
  <c r="G20" i="367"/>
  <c r="F20" i="367"/>
  <c r="E20" i="367"/>
  <c r="D20" i="367"/>
  <c r="C20" i="367"/>
  <c r="K7" i="367"/>
  <c r="J29" i="366"/>
  <c r="I29" i="366"/>
  <c r="H29" i="366"/>
  <c r="G29" i="366"/>
  <c r="F29" i="366"/>
  <c r="E29" i="366"/>
  <c r="D29" i="366"/>
  <c r="C29" i="366"/>
  <c r="K28" i="366"/>
  <c r="K27" i="366"/>
  <c r="K26" i="366"/>
  <c r="K25" i="366"/>
  <c r="K24" i="366"/>
  <c r="K23" i="366"/>
  <c r="J20" i="366"/>
  <c r="I20" i="366"/>
  <c r="H20" i="366"/>
  <c r="G20" i="366"/>
  <c r="F20" i="366"/>
  <c r="E20" i="366"/>
  <c r="D20" i="366"/>
  <c r="C20" i="366"/>
  <c r="K7" i="366"/>
  <c r="K27" i="365"/>
  <c r="K26" i="365"/>
  <c r="K25" i="365"/>
  <c r="K24" i="365"/>
  <c r="K23" i="365"/>
  <c r="K7" i="365"/>
  <c r="H31" i="364"/>
  <c r="C31" i="364"/>
  <c r="K28" i="364"/>
  <c r="K27" i="364"/>
  <c r="K26" i="364"/>
  <c r="K25" i="364"/>
  <c r="K24" i="364"/>
  <c r="K23" i="364"/>
  <c r="J31" i="364"/>
  <c r="G31" i="364"/>
  <c r="F31" i="364"/>
  <c r="K7" i="364"/>
  <c r="J31" i="363"/>
  <c r="K7" i="363"/>
  <c r="F31" i="363"/>
  <c r="K28" i="363"/>
  <c r="K27" i="363"/>
  <c r="K26" i="363"/>
  <c r="K25" i="363"/>
  <c r="K24" i="363"/>
  <c r="K23" i="363"/>
  <c r="I29" i="179"/>
  <c r="F29" i="179"/>
  <c r="C29" i="179"/>
  <c r="I20" i="179"/>
  <c r="F20" i="179"/>
  <c r="C20" i="179"/>
  <c r="C29" i="175"/>
  <c r="C20" i="175"/>
  <c r="F29" i="175"/>
  <c r="F20" i="175"/>
  <c r="F20" i="172"/>
  <c r="I29" i="172"/>
  <c r="F29" i="172"/>
  <c r="C29" i="172"/>
  <c r="I20" i="172"/>
  <c r="C20" i="172"/>
  <c r="I29" i="362"/>
  <c r="F29" i="362"/>
  <c r="C29" i="362"/>
  <c r="L28" i="362"/>
  <c r="L27" i="362"/>
  <c r="L26" i="362"/>
  <c r="L25" i="362"/>
  <c r="L24" i="362"/>
  <c r="L23" i="362"/>
  <c r="I20" i="362"/>
  <c r="F20" i="362"/>
  <c r="C20" i="362"/>
  <c r="L19" i="362"/>
  <c r="L12" i="362"/>
  <c r="L11" i="362"/>
  <c r="L10" i="362"/>
  <c r="L9" i="362"/>
  <c r="L8" i="362"/>
  <c r="L7" i="362"/>
  <c r="I29" i="260"/>
  <c r="F29" i="260"/>
  <c r="C29" i="260"/>
  <c r="I20" i="260"/>
  <c r="F20" i="260"/>
  <c r="C20" i="260"/>
  <c r="I29" i="259"/>
  <c r="F29" i="259"/>
  <c r="C29" i="259"/>
  <c r="I20" i="259"/>
  <c r="J17" i="259" s="1"/>
  <c r="F20" i="259"/>
  <c r="C20" i="259"/>
  <c r="D17" i="259" s="1"/>
  <c r="I29" i="257"/>
  <c r="F29" i="257"/>
  <c r="C29" i="257"/>
  <c r="I20" i="257"/>
  <c r="J17" i="257" s="1"/>
  <c r="F20" i="257"/>
  <c r="G17" i="257" s="1"/>
  <c r="C20" i="257"/>
  <c r="D17" i="257" s="1"/>
  <c r="I29" i="256"/>
  <c r="F29" i="256"/>
  <c r="C29" i="256"/>
  <c r="I20" i="256"/>
  <c r="F20" i="256"/>
  <c r="C20" i="256"/>
  <c r="I29" i="255"/>
  <c r="F29" i="255"/>
  <c r="C29" i="255"/>
  <c r="I20" i="255"/>
  <c r="F20" i="255"/>
  <c r="C20" i="255"/>
  <c r="I29" i="254"/>
  <c r="F29" i="254"/>
  <c r="C29" i="254"/>
  <c r="L28" i="254"/>
  <c r="L27" i="254"/>
  <c r="L26" i="254"/>
  <c r="L25" i="254"/>
  <c r="L24" i="254"/>
  <c r="L23" i="254"/>
  <c r="I20" i="254"/>
  <c r="J17" i="254" s="1"/>
  <c r="F20" i="254"/>
  <c r="G17" i="254" s="1"/>
  <c r="C20" i="254"/>
  <c r="L19" i="254"/>
  <c r="L15" i="254"/>
  <c r="L12" i="254"/>
  <c r="L11" i="254"/>
  <c r="L10" i="254"/>
  <c r="L9" i="254"/>
  <c r="L8" i="254"/>
  <c r="L7" i="254"/>
  <c r="I29" i="253"/>
  <c r="F29" i="253"/>
  <c r="C29" i="253"/>
  <c r="L28" i="253"/>
  <c r="L27" i="253"/>
  <c r="L26" i="253"/>
  <c r="L25" i="253"/>
  <c r="L24" i="253"/>
  <c r="L23" i="253"/>
  <c r="I20" i="253"/>
  <c r="J17" i="253" s="1"/>
  <c r="F20" i="253"/>
  <c r="C20" i="253"/>
  <c r="L19" i="253"/>
  <c r="L15" i="253"/>
  <c r="L12" i="253"/>
  <c r="L11" i="253"/>
  <c r="L10" i="253"/>
  <c r="L9" i="253"/>
  <c r="L8" i="253"/>
  <c r="L7" i="253"/>
  <c r="I29" i="252"/>
  <c r="F29" i="252"/>
  <c r="C29" i="252"/>
  <c r="L28" i="252"/>
  <c r="L27" i="252"/>
  <c r="L26" i="252"/>
  <c r="L25" i="252"/>
  <c r="L24" i="252"/>
  <c r="L23" i="252"/>
  <c r="I20" i="252"/>
  <c r="J17" i="252" s="1"/>
  <c r="F20" i="252"/>
  <c r="G17" i="252" s="1"/>
  <c r="C20" i="252"/>
  <c r="D17" i="252" s="1"/>
  <c r="L7" i="252"/>
  <c r="I29" i="251"/>
  <c r="F29" i="251"/>
  <c r="C29" i="251"/>
  <c r="I20" i="251"/>
  <c r="J17" i="251" s="1"/>
  <c r="F20" i="251"/>
  <c r="C20" i="251"/>
  <c r="D17" i="251" s="1"/>
  <c r="I29" i="246"/>
  <c r="F29" i="246"/>
  <c r="C29" i="246"/>
  <c r="I20" i="246"/>
  <c r="J17" i="246" s="1"/>
  <c r="F20" i="246"/>
  <c r="G17" i="246" s="1"/>
  <c r="C20" i="246"/>
  <c r="D17" i="246" s="1"/>
  <c r="I29" i="244"/>
  <c r="F29" i="244"/>
  <c r="C29" i="244"/>
  <c r="I20" i="244"/>
  <c r="J17" i="244" s="1"/>
  <c r="F20" i="244"/>
  <c r="G17" i="244" s="1"/>
  <c r="C20" i="244"/>
  <c r="D17" i="244" s="1"/>
  <c r="I29" i="242"/>
  <c r="F29" i="242"/>
  <c r="C29" i="242"/>
  <c r="I20" i="242"/>
  <c r="I29" i="249"/>
  <c r="F29" i="249"/>
  <c r="C29" i="249"/>
  <c r="I20" i="249"/>
  <c r="J17" i="249" s="1"/>
  <c r="F20" i="249"/>
  <c r="C20" i="249"/>
  <c r="D17" i="249" s="1"/>
  <c r="I29" i="245"/>
  <c r="F29" i="245"/>
  <c r="C29" i="245"/>
  <c r="I20" i="245"/>
  <c r="F20" i="245"/>
  <c r="C20" i="245"/>
  <c r="I29" i="241"/>
  <c r="F29" i="241"/>
  <c r="C29" i="241"/>
  <c r="I20" i="241"/>
  <c r="F20" i="241"/>
  <c r="C20" i="241"/>
  <c r="I29" i="248"/>
  <c r="F29" i="248"/>
  <c r="C29" i="248"/>
  <c r="I20" i="248"/>
  <c r="F20" i="248"/>
  <c r="C20" i="248"/>
  <c r="I29" i="250"/>
  <c r="F29" i="250"/>
  <c r="C29" i="250"/>
  <c r="I20" i="250"/>
  <c r="F20" i="250"/>
  <c r="C20" i="250"/>
  <c r="I29" i="247"/>
  <c r="F29" i="247"/>
  <c r="C29" i="247"/>
  <c r="I20" i="247"/>
  <c r="F20" i="247"/>
  <c r="C20" i="247"/>
  <c r="I29" i="243"/>
  <c r="F29" i="243"/>
  <c r="C29" i="243"/>
  <c r="I20" i="243"/>
  <c r="F20" i="243"/>
  <c r="C20" i="243"/>
  <c r="I29" i="239"/>
  <c r="F29" i="239"/>
  <c r="C29" i="239"/>
  <c r="I20" i="239"/>
  <c r="J17" i="239" s="1"/>
  <c r="F20" i="239"/>
  <c r="G17" i="239" s="1"/>
  <c r="C20" i="239"/>
  <c r="L7" i="239"/>
  <c r="I29" i="238"/>
  <c r="F29" i="238"/>
  <c r="C29" i="238"/>
  <c r="L23" i="238"/>
  <c r="L29" i="238" s="1"/>
  <c r="I20" i="238"/>
  <c r="J17" i="238" s="1"/>
  <c r="F20" i="238"/>
  <c r="C20" i="238"/>
  <c r="L7" i="238"/>
  <c r="H16" i="181" l="1"/>
  <c r="H17" i="181"/>
  <c r="G16" i="172"/>
  <c r="G17" i="172"/>
  <c r="D17" i="362"/>
  <c r="D16" i="362"/>
  <c r="G16" i="255"/>
  <c r="G17" i="255"/>
  <c r="D17" i="255"/>
  <c r="D16" i="255"/>
  <c r="J16" i="255"/>
  <c r="J17" i="255"/>
  <c r="D7" i="254"/>
  <c r="D17" i="254"/>
  <c r="D16" i="254"/>
  <c r="D17" i="253"/>
  <c r="D16" i="253"/>
  <c r="G16" i="249"/>
  <c r="G17" i="249"/>
  <c r="D16" i="248"/>
  <c r="D17" i="248"/>
  <c r="J17" i="250"/>
  <c r="J16" i="250"/>
  <c r="D16" i="250"/>
  <c r="D17" i="250"/>
  <c r="D17" i="247"/>
  <c r="D16" i="247"/>
  <c r="J16" i="243"/>
  <c r="J17" i="243"/>
  <c r="D17" i="243"/>
  <c r="D16" i="243"/>
  <c r="D17" i="239"/>
  <c r="D16" i="239"/>
  <c r="D16" i="238"/>
  <c r="D17" i="238"/>
  <c r="K17" i="181"/>
  <c r="K16" i="181"/>
  <c r="J16" i="172"/>
  <c r="J17" i="172"/>
  <c r="J16" i="248"/>
  <c r="J17" i="248"/>
  <c r="J16" i="247"/>
  <c r="J17" i="247"/>
  <c r="H7" i="180"/>
  <c r="K23" i="183"/>
  <c r="H24" i="180"/>
  <c r="H28" i="180"/>
  <c r="H27" i="180"/>
  <c r="K24" i="183"/>
  <c r="K27" i="183"/>
  <c r="H8" i="183"/>
  <c r="H12" i="183"/>
  <c r="H16" i="183"/>
  <c r="H9" i="183"/>
  <c r="H13" i="183"/>
  <c r="H10" i="183"/>
  <c r="H14" i="183"/>
  <c r="H18" i="183"/>
  <c r="H11" i="183"/>
  <c r="H15" i="183"/>
  <c r="H19" i="183"/>
  <c r="K15" i="183"/>
  <c r="K11" i="183"/>
  <c r="K13" i="183"/>
  <c r="K18" i="183"/>
  <c r="K16" i="183"/>
  <c r="K14" i="183"/>
  <c r="K9" i="183"/>
  <c r="K12" i="183"/>
  <c r="K10" i="183"/>
  <c r="K19" i="183"/>
  <c r="K8" i="183"/>
  <c r="E8" i="183"/>
  <c r="E12" i="183"/>
  <c r="E16" i="183"/>
  <c r="E9" i="183"/>
  <c r="E13" i="183"/>
  <c r="E10" i="183"/>
  <c r="E14" i="183"/>
  <c r="E18" i="183"/>
  <c r="E11" i="183"/>
  <c r="E15" i="183"/>
  <c r="E19" i="183"/>
  <c r="K25" i="183"/>
  <c r="K28" i="183"/>
  <c r="K7" i="183"/>
  <c r="H8" i="178"/>
  <c r="H12" i="178"/>
  <c r="H16" i="178"/>
  <c r="H9" i="178"/>
  <c r="H13" i="178"/>
  <c r="H10" i="178"/>
  <c r="H14" i="178"/>
  <c r="H18" i="178"/>
  <c r="H11" i="178"/>
  <c r="H15" i="178"/>
  <c r="H19" i="178"/>
  <c r="E9" i="178"/>
  <c r="E13" i="178"/>
  <c r="E12" i="178"/>
  <c r="E10" i="178"/>
  <c r="E14" i="178"/>
  <c r="E18" i="178"/>
  <c r="E8" i="178"/>
  <c r="E11" i="178"/>
  <c r="E15" i="178"/>
  <c r="E19" i="178"/>
  <c r="E16" i="178"/>
  <c r="K27" i="178"/>
  <c r="K19" i="178"/>
  <c r="K18" i="178"/>
  <c r="K15" i="178"/>
  <c r="K14" i="178"/>
  <c r="K13" i="178"/>
  <c r="K12" i="178"/>
  <c r="K16" i="178"/>
  <c r="K11" i="178"/>
  <c r="K10" i="178"/>
  <c r="K9" i="178"/>
  <c r="K8" i="178"/>
  <c r="H8" i="176"/>
  <c r="H12" i="176"/>
  <c r="H16" i="176"/>
  <c r="H13" i="176"/>
  <c r="H14" i="176"/>
  <c r="H15" i="176"/>
  <c r="H9" i="176"/>
  <c r="H10" i="176"/>
  <c r="H18" i="176"/>
  <c r="H11" i="176"/>
  <c r="H19" i="176"/>
  <c r="K7" i="176"/>
  <c r="K15" i="176"/>
  <c r="K19" i="176"/>
  <c r="K8" i="176"/>
  <c r="K18" i="176"/>
  <c r="K16" i="176"/>
  <c r="K11" i="176"/>
  <c r="K12" i="176"/>
  <c r="K10" i="176"/>
  <c r="K14" i="176"/>
  <c r="K13" i="176"/>
  <c r="K9" i="176"/>
  <c r="E8" i="176"/>
  <c r="E12" i="176"/>
  <c r="E16" i="176"/>
  <c r="E18" i="176"/>
  <c r="E15" i="176"/>
  <c r="E9" i="176"/>
  <c r="E13" i="176"/>
  <c r="E11" i="176"/>
  <c r="E10" i="176"/>
  <c r="E14" i="176"/>
  <c r="E19" i="176"/>
  <c r="H8" i="174"/>
  <c r="H12" i="174"/>
  <c r="H16" i="174"/>
  <c r="H9" i="174"/>
  <c r="H13" i="174"/>
  <c r="H10" i="174"/>
  <c r="H14" i="174"/>
  <c r="H18" i="174"/>
  <c r="H11" i="174"/>
  <c r="H15" i="174"/>
  <c r="H19" i="174"/>
  <c r="K15" i="174"/>
  <c r="K10" i="174"/>
  <c r="K16" i="174"/>
  <c r="K11" i="174"/>
  <c r="K12" i="174"/>
  <c r="K19" i="174"/>
  <c r="K9" i="174"/>
  <c r="K18" i="174"/>
  <c r="K13" i="174"/>
  <c r="K8" i="174"/>
  <c r="K14" i="174"/>
  <c r="E8" i="174"/>
  <c r="E9" i="174"/>
  <c r="E13" i="174"/>
  <c r="E12" i="174"/>
  <c r="E10" i="174"/>
  <c r="E14" i="174"/>
  <c r="E18" i="174"/>
  <c r="E11" i="174"/>
  <c r="E15" i="174"/>
  <c r="E19" i="174"/>
  <c r="E16" i="174"/>
  <c r="H9" i="181"/>
  <c r="H13" i="181"/>
  <c r="H8" i="181"/>
  <c r="H10" i="181"/>
  <c r="H14" i="181"/>
  <c r="H18" i="181"/>
  <c r="H11" i="181"/>
  <c r="H15" i="181"/>
  <c r="H19" i="181"/>
  <c r="H12" i="181"/>
  <c r="K28" i="181"/>
  <c r="K19" i="181"/>
  <c r="K14" i="181"/>
  <c r="K9" i="181"/>
  <c r="K10" i="181"/>
  <c r="K15" i="181"/>
  <c r="K11" i="181"/>
  <c r="K12" i="181"/>
  <c r="K18" i="181"/>
  <c r="K13" i="181"/>
  <c r="K8" i="181"/>
  <c r="E8" i="181"/>
  <c r="E12" i="181"/>
  <c r="E16" i="181"/>
  <c r="E9" i="181"/>
  <c r="E13" i="181"/>
  <c r="E10" i="181"/>
  <c r="E14" i="181"/>
  <c r="E18" i="181"/>
  <c r="E11" i="181"/>
  <c r="E15" i="181"/>
  <c r="E19" i="181"/>
  <c r="H8" i="177"/>
  <c r="H12" i="177"/>
  <c r="H16" i="177"/>
  <c r="H9" i="177"/>
  <c r="H13" i="177"/>
  <c r="H10" i="177"/>
  <c r="H14" i="177"/>
  <c r="H18" i="177"/>
  <c r="H11" i="177"/>
  <c r="H15" i="177"/>
  <c r="H19" i="177"/>
  <c r="K26" i="177"/>
  <c r="K19" i="177"/>
  <c r="K14" i="177"/>
  <c r="K9" i="177"/>
  <c r="K15" i="177"/>
  <c r="K10" i="177"/>
  <c r="K16" i="177"/>
  <c r="K11" i="177"/>
  <c r="K12" i="177"/>
  <c r="K18" i="177"/>
  <c r="K13" i="177"/>
  <c r="K8" i="177"/>
  <c r="E8" i="177"/>
  <c r="E12" i="177"/>
  <c r="E16" i="177"/>
  <c r="E9" i="177"/>
  <c r="E13" i="177"/>
  <c r="E10" i="177"/>
  <c r="E14" i="177"/>
  <c r="E18" i="177"/>
  <c r="E11" i="177"/>
  <c r="E15" i="177"/>
  <c r="E19" i="177"/>
  <c r="H9" i="173"/>
  <c r="H13" i="173"/>
  <c r="H10" i="173"/>
  <c r="H14" i="173"/>
  <c r="H18" i="173"/>
  <c r="H12" i="173"/>
  <c r="H11" i="173"/>
  <c r="H15" i="173"/>
  <c r="H19" i="173"/>
  <c r="H8" i="173"/>
  <c r="H16" i="173"/>
  <c r="E9" i="173"/>
  <c r="E13" i="173"/>
  <c r="E15" i="173"/>
  <c r="E19" i="173"/>
  <c r="E12" i="173"/>
  <c r="E16" i="173"/>
  <c r="E10" i="173"/>
  <c r="E14" i="173"/>
  <c r="E18" i="173"/>
  <c r="E11" i="173"/>
  <c r="E8" i="173"/>
  <c r="K24" i="173"/>
  <c r="K8" i="173"/>
  <c r="K19" i="173"/>
  <c r="K18" i="173"/>
  <c r="K13" i="173"/>
  <c r="K15" i="173"/>
  <c r="K16" i="173"/>
  <c r="K10" i="173"/>
  <c r="K11" i="173"/>
  <c r="K14" i="173"/>
  <c r="K9" i="173"/>
  <c r="K12" i="173"/>
  <c r="H25" i="180"/>
  <c r="H8" i="180"/>
  <c r="H12" i="180"/>
  <c r="H16" i="180"/>
  <c r="H9" i="180"/>
  <c r="H13" i="180"/>
  <c r="H10" i="180"/>
  <c r="H14" i="180"/>
  <c r="H18" i="180"/>
  <c r="H11" i="180"/>
  <c r="H15" i="180"/>
  <c r="H19" i="180"/>
  <c r="E28" i="180"/>
  <c r="E8" i="180"/>
  <c r="E12" i="180"/>
  <c r="E16" i="180"/>
  <c r="E9" i="180"/>
  <c r="E13" i="180"/>
  <c r="E10" i="180"/>
  <c r="E14" i="180"/>
  <c r="E18" i="180"/>
  <c r="E11" i="180"/>
  <c r="E15" i="180"/>
  <c r="E19" i="180"/>
  <c r="K19" i="180"/>
  <c r="K14" i="180"/>
  <c r="K9" i="180"/>
  <c r="K15" i="180"/>
  <c r="K10" i="180"/>
  <c r="K16" i="180"/>
  <c r="K11" i="180"/>
  <c r="K12" i="180"/>
  <c r="K18" i="180"/>
  <c r="K13" i="180"/>
  <c r="K8" i="180"/>
  <c r="H8" i="182"/>
  <c r="H12" i="182"/>
  <c r="H16" i="182"/>
  <c r="H9" i="182"/>
  <c r="H13" i="182"/>
  <c r="H10" i="182"/>
  <c r="H14" i="182"/>
  <c r="H18" i="182"/>
  <c r="H11" i="182"/>
  <c r="H15" i="182"/>
  <c r="H19" i="182"/>
  <c r="E9" i="182"/>
  <c r="E13" i="182"/>
  <c r="E8" i="182"/>
  <c r="E10" i="182"/>
  <c r="E14" i="182"/>
  <c r="E18" i="182"/>
  <c r="E16" i="182"/>
  <c r="E11" i="182"/>
  <c r="E15" i="182"/>
  <c r="E19" i="182"/>
  <c r="E12" i="182"/>
  <c r="K24" i="182"/>
  <c r="K19" i="182"/>
  <c r="K8" i="182"/>
  <c r="K15" i="182"/>
  <c r="K18" i="182"/>
  <c r="K13" i="182"/>
  <c r="K11" i="182"/>
  <c r="K14" i="182"/>
  <c r="K9" i="182"/>
  <c r="K12" i="182"/>
  <c r="K16" i="182"/>
  <c r="K10" i="182"/>
  <c r="G8" i="179"/>
  <c r="G12" i="179"/>
  <c r="G16" i="179"/>
  <c r="G9" i="179"/>
  <c r="G13" i="179"/>
  <c r="G10" i="179"/>
  <c r="G14" i="179"/>
  <c r="G18" i="179"/>
  <c r="G11" i="179"/>
  <c r="G15" i="179"/>
  <c r="G19" i="179"/>
  <c r="D8" i="179"/>
  <c r="D12" i="179"/>
  <c r="D16" i="179"/>
  <c r="D9" i="179"/>
  <c r="D13" i="179"/>
  <c r="D10" i="179"/>
  <c r="D14" i="179"/>
  <c r="D18" i="179"/>
  <c r="D11" i="179"/>
  <c r="D15" i="179"/>
  <c r="D19" i="179"/>
  <c r="J19" i="179"/>
  <c r="J14" i="179"/>
  <c r="J9" i="179"/>
  <c r="J10" i="179"/>
  <c r="J12" i="179"/>
  <c r="J15" i="179"/>
  <c r="J16" i="179"/>
  <c r="J11" i="179"/>
  <c r="J18" i="179"/>
  <c r="J13" i="179"/>
  <c r="J8" i="179"/>
  <c r="G8" i="175"/>
  <c r="G12" i="175"/>
  <c r="G16" i="175"/>
  <c r="G9" i="175"/>
  <c r="G13" i="175"/>
  <c r="G10" i="175"/>
  <c r="G14" i="175"/>
  <c r="G18" i="175"/>
  <c r="G11" i="175"/>
  <c r="G15" i="175"/>
  <c r="G19" i="175"/>
  <c r="D9" i="175"/>
  <c r="D13" i="175"/>
  <c r="D16" i="175"/>
  <c r="D10" i="175"/>
  <c r="D14" i="175"/>
  <c r="D18" i="175"/>
  <c r="D12" i="175"/>
  <c r="D11" i="175"/>
  <c r="D15" i="175"/>
  <c r="D19" i="175"/>
  <c r="D8" i="175"/>
  <c r="G8" i="172"/>
  <c r="G12" i="172"/>
  <c r="G19" i="172"/>
  <c r="G9" i="172"/>
  <c r="G13" i="172"/>
  <c r="G11" i="172"/>
  <c r="G10" i="172"/>
  <c r="G14" i="172"/>
  <c r="G18" i="172"/>
  <c r="G15" i="172"/>
  <c r="J19" i="172"/>
  <c r="J14" i="172"/>
  <c r="J9" i="172"/>
  <c r="J15" i="172"/>
  <c r="J10" i="172"/>
  <c r="J11" i="172"/>
  <c r="J12" i="172"/>
  <c r="J13" i="172"/>
  <c r="J18" i="172"/>
  <c r="J8" i="172"/>
  <c r="D8" i="172"/>
  <c r="D12" i="172"/>
  <c r="D16" i="172"/>
  <c r="D9" i="172"/>
  <c r="D13" i="172"/>
  <c r="D10" i="172"/>
  <c r="D14" i="172"/>
  <c r="D18" i="172"/>
  <c r="D11" i="172"/>
  <c r="D15" i="172"/>
  <c r="D19" i="172"/>
  <c r="J8" i="362"/>
  <c r="J12" i="362"/>
  <c r="J16" i="362"/>
  <c r="J9" i="362"/>
  <c r="J13" i="362"/>
  <c r="J10" i="362"/>
  <c r="J14" i="362"/>
  <c r="J18" i="362"/>
  <c r="J11" i="362"/>
  <c r="J15" i="362"/>
  <c r="J19" i="362"/>
  <c r="G9" i="362"/>
  <c r="G13" i="362"/>
  <c r="G8" i="362"/>
  <c r="G16" i="362"/>
  <c r="G10" i="362"/>
  <c r="G14" i="362"/>
  <c r="G18" i="362"/>
  <c r="G11" i="362"/>
  <c r="G15" i="362"/>
  <c r="G19" i="362"/>
  <c r="G12" i="362"/>
  <c r="D8" i="362"/>
  <c r="D12" i="362"/>
  <c r="D18" i="362"/>
  <c r="D19" i="362"/>
  <c r="D9" i="362"/>
  <c r="D13" i="362"/>
  <c r="D14" i="362"/>
  <c r="D15" i="362"/>
  <c r="D10" i="362"/>
  <c r="D11" i="362"/>
  <c r="J8" i="260"/>
  <c r="J12" i="260"/>
  <c r="J16" i="260"/>
  <c r="J9" i="260"/>
  <c r="J13" i="260"/>
  <c r="J15" i="260"/>
  <c r="J10" i="260"/>
  <c r="J14" i="260"/>
  <c r="J18" i="260"/>
  <c r="J11" i="260"/>
  <c r="J19" i="260"/>
  <c r="D8" i="260"/>
  <c r="D12" i="260"/>
  <c r="D16" i="260"/>
  <c r="D9" i="260"/>
  <c r="D13" i="260"/>
  <c r="D10" i="260"/>
  <c r="D14" i="260"/>
  <c r="D18" i="260"/>
  <c r="D11" i="260"/>
  <c r="D15" i="260"/>
  <c r="D19" i="260"/>
  <c r="G8" i="260"/>
  <c r="G12" i="260"/>
  <c r="G16" i="260"/>
  <c r="G9" i="260"/>
  <c r="G13" i="260"/>
  <c r="G10" i="260"/>
  <c r="G14" i="260"/>
  <c r="G18" i="260"/>
  <c r="G11" i="260"/>
  <c r="G15" i="260"/>
  <c r="G19" i="260"/>
  <c r="J8" i="259"/>
  <c r="J12" i="259"/>
  <c r="J16" i="259"/>
  <c r="J9" i="259"/>
  <c r="J13" i="259"/>
  <c r="J10" i="259"/>
  <c r="J14" i="259"/>
  <c r="J18" i="259"/>
  <c r="J11" i="259"/>
  <c r="J15" i="259"/>
  <c r="J19" i="259"/>
  <c r="D8" i="259"/>
  <c r="D12" i="259"/>
  <c r="D16" i="259"/>
  <c r="D10" i="259"/>
  <c r="D15" i="259"/>
  <c r="D9" i="259"/>
  <c r="D13" i="259"/>
  <c r="D14" i="259"/>
  <c r="D19" i="259"/>
  <c r="D18" i="259"/>
  <c r="D11" i="259"/>
  <c r="G9" i="259"/>
  <c r="G13" i="259"/>
  <c r="G16" i="259"/>
  <c r="G10" i="259"/>
  <c r="G14" i="259"/>
  <c r="G18" i="259"/>
  <c r="G12" i="259"/>
  <c r="G11" i="259"/>
  <c r="G15" i="259"/>
  <c r="G19" i="259"/>
  <c r="G8" i="259"/>
  <c r="J8" i="257"/>
  <c r="J12" i="257"/>
  <c r="J16" i="257"/>
  <c r="J9" i="257"/>
  <c r="J13" i="257"/>
  <c r="J10" i="257"/>
  <c r="J14" i="257"/>
  <c r="J18" i="257"/>
  <c r="J11" i="257"/>
  <c r="J15" i="257"/>
  <c r="J19" i="257"/>
  <c r="D8" i="257"/>
  <c r="D12" i="257"/>
  <c r="D16" i="257"/>
  <c r="D9" i="257"/>
  <c r="D13" i="257"/>
  <c r="D10" i="257"/>
  <c r="D14" i="257"/>
  <c r="D18" i="257"/>
  <c r="D11" i="257"/>
  <c r="D15" i="257"/>
  <c r="D19" i="257"/>
  <c r="G8" i="257"/>
  <c r="G12" i="257"/>
  <c r="G16" i="257"/>
  <c r="G11" i="257"/>
  <c r="G9" i="257"/>
  <c r="G13" i="257"/>
  <c r="G19" i="257"/>
  <c r="G10" i="257"/>
  <c r="G14" i="257"/>
  <c r="G18" i="257"/>
  <c r="G15" i="257"/>
  <c r="J8" i="256"/>
  <c r="J12" i="256"/>
  <c r="J16" i="256"/>
  <c r="J15" i="256"/>
  <c r="J9" i="256"/>
  <c r="J13" i="256"/>
  <c r="J11" i="256"/>
  <c r="J10" i="256"/>
  <c r="J14" i="256"/>
  <c r="J18" i="256"/>
  <c r="J19" i="256"/>
  <c r="D8" i="256"/>
  <c r="D12" i="256"/>
  <c r="D16" i="256"/>
  <c r="D9" i="256"/>
  <c r="D13" i="256"/>
  <c r="D10" i="256"/>
  <c r="D14" i="256"/>
  <c r="D18" i="256"/>
  <c r="D11" i="256"/>
  <c r="D15" i="256"/>
  <c r="D19" i="256"/>
  <c r="G8" i="256"/>
  <c r="G12" i="256"/>
  <c r="G16" i="256"/>
  <c r="G9" i="256"/>
  <c r="G13" i="256"/>
  <c r="G10" i="256"/>
  <c r="G14" i="256"/>
  <c r="G18" i="256"/>
  <c r="G11" i="256"/>
  <c r="G15" i="256"/>
  <c r="G19" i="256"/>
  <c r="J8" i="255"/>
  <c r="J12" i="255"/>
  <c r="J9" i="255"/>
  <c r="J13" i="255"/>
  <c r="J10" i="255"/>
  <c r="J14" i="255"/>
  <c r="J18" i="255"/>
  <c r="J11" i="255"/>
  <c r="J15" i="255"/>
  <c r="J19" i="255"/>
  <c r="D8" i="255"/>
  <c r="D12" i="255"/>
  <c r="D19" i="255"/>
  <c r="D9" i="255"/>
  <c r="D13" i="255"/>
  <c r="D15" i="255"/>
  <c r="D10" i="255"/>
  <c r="D14" i="255"/>
  <c r="D18" i="255"/>
  <c r="D11" i="255"/>
  <c r="G8" i="255"/>
  <c r="G12" i="255"/>
  <c r="G9" i="255"/>
  <c r="G13" i="255"/>
  <c r="G10" i="255"/>
  <c r="G14" i="255"/>
  <c r="G18" i="255"/>
  <c r="G11" i="255"/>
  <c r="G15" i="255"/>
  <c r="G19" i="255"/>
  <c r="J8" i="254"/>
  <c r="J12" i="254"/>
  <c r="J16" i="254"/>
  <c r="J9" i="254"/>
  <c r="J13" i="254"/>
  <c r="J10" i="254"/>
  <c r="J14" i="254"/>
  <c r="J18" i="254"/>
  <c r="J11" i="254"/>
  <c r="J15" i="254"/>
  <c r="J19" i="254"/>
  <c r="G8" i="254"/>
  <c r="G12" i="254"/>
  <c r="G16" i="254"/>
  <c r="G9" i="254"/>
  <c r="G13" i="254"/>
  <c r="G10" i="254"/>
  <c r="G14" i="254"/>
  <c r="G18" i="254"/>
  <c r="G11" i="254"/>
  <c r="G15" i="254"/>
  <c r="G19" i="254"/>
  <c r="D8" i="254"/>
  <c r="D12" i="254"/>
  <c r="D19" i="254"/>
  <c r="D9" i="254"/>
  <c r="D13" i="254"/>
  <c r="D15" i="254"/>
  <c r="D10" i="254"/>
  <c r="D14" i="254"/>
  <c r="D18" i="254"/>
  <c r="D11" i="254"/>
  <c r="J8" i="253"/>
  <c r="J12" i="253"/>
  <c r="J16" i="253"/>
  <c r="J9" i="253"/>
  <c r="J13" i="253"/>
  <c r="J10" i="253"/>
  <c r="J14" i="253"/>
  <c r="J18" i="253"/>
  <c r="J11" i="253"/>
  <c r="J15" i="253"/>
  <c r="J19" i="253"/>
  <c r="G8" i="253"/>
  <c r="G12" i="253"/>
  <c r="G16" i="253"/>
  <c r="G9" i="253"/>
  <c r="G13" i="253"/>
  <c r="G10" i="253"/>
  <c r="G14" i="253"/>
  <c r="G18" i="253"/>
  <c r="G11" i="253"/>
  <c r="G15" i="253"/>
  <c r="G19" i="253"/>
  <c r="D8" i="253"/>
  <c r="D12" i="253"/>
  <c r="D9" i="253"/>
  <c r="D13" i="253"/>
  <c r="D10" i="253"/>
  <c r="D14" i="253"/>
  <c r="D18" i="253"/>
  <c r="D11" i="253"/>
  <c r="D15" i="253"/>
  <c r="D19" i="253"/>
  <c r="J8" i="252"/>
  <c r="J12" i="252"/>
  <c r="J16" i="252"/>
  <c r="J9" i="252"/>
  <c r="J13" i="252"/>
  <c r="J10" i="252"/>
  <c r="J14" i="252"/>
  <c r="J18" i="252"/>
  <c r="J11" i="252"/>
  <c r="J15" i="252"/>
  <c r="J19" i="252"/>
  <c r="G8" i="252"/>
  <c r="G12" i="252"/>
  <c r="G16" i="252"/>
  <c r="G9" i="252"/>
  <c r="G13" i="252"/>
  <c r="G15" i="252"/>
  <c r="G10" i="252"/>
  <c r="G14" i="252"/>
  <c r="G18" i="252"/>
  <c r="G11" i="252"/>
  <c r="G19" i="252"/>
  <c r="D8" i="252"/>
  <c r="D12" i="252"/>
  <c r="D16" i="252"/>
  <c r="D9" i="252"/>
  <c r="D13" i="252"/>
  <c r="D10" i="252"/>
  <c r="D14" i="252"/>
  <c r="D18" i="252"/>
  <c r="D11" i="252"/>
  <c r="D15" i="252"/>
  <c r="D19" i="252"/>
  <c r="J7" i="251"/>
  <c r="J8" i="251"/>
  <c r="J12" i="251"/>
  <c r="J16" i="251"/>
  <c r="J9" i="251"/>
  <c r="J13" i="251"/>
  <c r="J10" i="251"/>
  <c r="J14" i="251"/>
  <c r="J18" i="251"/>
  <c r="J11" i="251"/>
  <c r="J15" i="251"/>
  <c r="J19" i="251"/>
  <c r="G8" i="251"/>
  <c r="G12" i="251"/>
  <c r="G16" i="251"/>
  <c r="G9" i="251"/>
  <c r="G13" i="251"/>
  <c r="G15" i="251"/>
  <c r="G19" i="251"/>
  <c r="G10" i="251"/>
  <c r="G14" i="251"/>
  <c r="G18" i="251"/>
  <c r="G11" i="251"/>
  <c r="D9" i="251"/>
  <c r="D13" i="251"/>
  <c r="D12" i="251"/>
  <c r="D10" i="251"/>
  <c r="D14" i="251"/>
  <c r="D18" i="251"/>
  <c r="D16" i="251"/>
  <c r="D11" i="251"/>
  <c r="D15" i="251"/>
  <c r="D19" i="251"/>
  <c r="D8" i="251"/>
  <c r="J8" i="246"/>
  <c r="J12" i="246"/>
  <c r="J16" i="246"/>
  <c r="J9" i="246"/>
  <c r="J13" i="246"/>
  <c r="J10" i="246"/>
  <c r="J14" i="246"/>
  <c r="J18" i="246"/>
  <c r="J11" i="246"/>
  <c r="J15" i="246"/>
  <c r="J19" i="246"/>
  <c r="G8" i="246"/>
  <c r="G12" i="246"/>
  <c r="G16" i="246"/>
  <c r="G9" i="246"/>
  <c r="G13" i="246"/>
  <c r="G10" i="246"/>
  <c r="G14" i="246"/>
  <c r="G18" i="246"/>
  <c r="G11" i="246"/>
  <c r="G15" i="246"/>
  <c r="G19" i="246"/>
  <c r="D9" i="246"/>
  <c r="D13" i="246"/>
  <c r="D12" i="246"/>
  <c r="D10" i="246"/>
  <c r="D14" i="246"/>
  <c r="D18" i="246"/>
  <c r="D8" i="246"/>
  <c r="D11" i="246"/>
  <c r="D15" i="246"/>
  <c r="D19" i="246"/>
  <c r="D16" i="246"/>
  <c r="J8" i="244"/>
  <c r="J12" i="244"/>
  <c r="J16" i="244"/>
  <c r="J9" i="244"/>
  <c r="J13" i="244"/>
  <c r="J10" i="244"/>
  <c r="J14" i="244"/>
  <c r="J18" i="244"/>
  <c r="J11" i="244"/>
  <c r="J15" i="244"/>
  <c r="J19" i="244"/>
  <c r="G8" i="244"/>
  <c r="G12" i="244"/>
  <c r="G16" i="244"/>
  <c r="G9" i="244"/>
  <c r="G13" i="244"/>
  <c r="G10" i="244"/>
  <c r="G14" i="244"/>
  <c r="G18" i="244"/>
  <c r="G11" i="244"/>
  <c r="G15" i="244"/>
  <c r="G19" i="244"/>
  <c r="D8" i="244"/>
  <c r="D12" i="244"/>
  <c r="D16" i="244"/>
  <c r="D9" i="244"/>
  <c r="D13" i="244"/>
  <c r="D10" i="244"/>
  <c r="D14" i="244"/>
  <c r="D18" i="244"/>
  <c r="D11" i="244"/>
  <c r="D15" i="244"/>
  <c r="D19" i="244"/>
  <c r="J8" i="242"/>
  <c r="J12" i="242"/>
  <c r="J16" i="242"/>
  <c r="J9" i="242"/>
  <c r="J13" i="242"/>
  <c r="J10" i="242"/>
  <c r="J14" i="242"/>
  <c r="J18" i="242"/>
  <c r="J11" i="242"/>
  <c r="J15" i="242"/>
  <c r="J19" i="242"/>
  <c r="G8" i="242"/>
  <c r="G12" i="242"/>
  <c r="G16" i="242"/>
  <c r="G9" i="242"/>
  <c r="G13" i="242"/>
  <c r="G10" i="242"/>
  <c r="G14" i="242"/>
  <c r="G18" i="242"/>
  <c r="G11" i="242"/>
  <c r="G15" i="242"/>
  <c r="G19" i="242"/>
  <c r="D8" i="242"/>
  <c r="D12" i="242"/>
  <c r="D16" i="242"/>
  <c r="D9" i="242"/>
  <c r="D13" i="242"/>
  <c r="D10" i="242"/>
  <c r="D14" i="242"/>
  <c r="D18" i="242"/>
  <c r="D11" i="242"/>
  <c r="D15" i="242"/>
  <c r="D19" i="242"/>
  <c r="J8" i="249"/>
  <c r="J12" i="249"/>
  <c r="J16" i="249"/>
  <c r="J9" i="249"/>
  <c r="J13" i="249"/>
  <c r="J10" i="249"/>
  <c r="J14" i="249"/>
  <c r="J18" i="249"/>
  <c r="J11" i="249"/>
  <c r="J15" i="249"/>
  <c r="J19" i="249"/>
  <c r="G8" i="249"/>
  <c r="G12" i="249"/>
  <c r="G9" i="249"/>
  <c r="G13" i="249"/>
  <c r="G10" i="249"/>
  <c r="G14" i="249"/>
  <c r="G18" i="249"/>
  <c r="G11" i="249"/>
  <c r="G15" i="249"/>
  <c r="G19" i="249"/>
  <c r="D9" i="249"/>
  <c r="D13" i="249"/>
  <c r="D10" i="249"/>
  <c r="D14" i="249"/>
  <c r="D18" i="249"/>
  <c r="D8" i="249"/>
  <c r="D11" i="249"/>
  <c r="D15" i="249"/>
  <c r="D19" i="249"/>
  <c r="D12" i="249"/>
  <c r="D16" i="249"/>
  <c r="J8" i="245"/>
  <c r="J9" i="245"/>
  <c r="J13" i="245"/>
  <c r="J10" i="245"/>
  <c r="J14" i="245"/>
  <c r="J18" i="245"/>
  <c r="J16" i="245"/>
  <c r="J11" i="245"/>
  <c r="J15" i="245"/>
  <c r="J19" i="245"/>
  <c r="J12" i="245"/>
  <c r="G8" i="245"/>
  <c r="G12" i="245"/>
  <c r="G16" i="245"/>
  <c r="G9" i="245"/>
  <c r="G13" i="245"/>
  <c r="G10" i="245"/>
  <c r="G14" i="245"/>
  <c r="G18" i="245"/>
  <c r="G11" i="245"/>
  <c r="G15" i="245"/>
  <c r="G19" i="245"/>
  <c r="D8" i="245"/>
  <c r="D12" i="245"/>
  <c r="D16" i="245"/>
  <c r="D9" i="245"/>
  <c r="D13" i="245"/>
  <c r="D10" i="245"/>
  <c r="D14" i="245"/>
  <c r="D18" i="245"/>
  <c r="D11" i="245"/>
  <c r="D15" i="245"/>
  <c r="D19" i="245"/>
  <c r="J8" i="241"/>
  <c r="J12" i="241"/>
  <c r="J16" i="241"/>
  <c r="J9" i="241"/>
  <c r="J13" i="241"/>
  <c r="J10" i="241"/>
  <c r="J14" i="241"/>
  <c r="J18" i="241"/>
  <c r="J11" i="241"/>
  <c r="J15" i="241"/>
  <c r="J19" i="241"/>
  <c r="G8" i="241"/>
  <c r="G9" i="241"/>
  <c r="G13" i="241"/>
  <c r="G10" i="241"/>
  <c r="G14" i="241"/>
  <c r="G18" i="241"/>
  <c r="G16" i="241"/>
  <c r="G11" i="241"/>
  <c r="G15" i="241"/>
  <c r="G19" i="241"/>
  <c r="G12" i="241"/>
  <c r="D8" i="241"/>
  <c r="D12" i="241"/>
  <c r="D16" i="241"/>
  <c r="D9" i="241"/>
  <c r="D13" i="241"/>
  <c r="D15" i="241"/>
  <c r="D10" i="241"/>
  <c r="D14" i="241"/>
  <c r="D18" i="241"/>
  <c r="D11" i="241"/>
  <c r="D19" i="241"/>
  <c r="J8" i="248"/>
  <c r="J12" i="248"/>
  <c r="J9" i="248"/>
  <c r="J13" i="248"/>
  <c r="J10" i="248"/>
  <c r="J14" i="248"/>
  <c r="J18" i="248"/>
  <c r="J11" i="248"/>
  <c r="J15" i="248"/>
  <c r="J19" i="248"/>
  <c r="G8" i="248"/>
  <c r="G12" i="248"/>
  <c r="G16" i="248"/>
  <c r="G9" i="248"/>
  <c r="G13" i="248"/>
  <c r="G10" i="248"/>
  <c r="G14" i="248"/>
  <c r="G18" i="248"/>
  <c r="G11" i="248"/>
  <c r="G15" i="248"/>
  <c r="G19" i="248"/>
  <c r="D8" i="248"/>
  <c r="D12" i="248"/>
  <c r="D19" i="248"/>
  <c r="D9" i="248"/>
  <c r="D13" i="248"/>
  <c r="D15" i="248"/>
  <c r="D10" i="248"/>
  <c r="D14" i="248"/>
  <c r="D18" i="248"/>
  <c r="D11" i="248"/>
  <c r="J8" i="250"/>
  <c r="J12" i="250"/>
  <c r="J9" i="250"/>
  <c r="J13" i="250"/>
  <c r="J10" i="250"/>
  <c r="J14" i="250"/>
  <c r="J18" i="250"/>
  <c r="J11" i="250"/>
  <c r="J15" i="250"/>
  <c r="J19" i="250"/>
  <c r="G8" i="250"/>
  <c r="G12" i="250"/>
  <c r="G16" i="250"/>
  <c r="G9" i="250"/>
  <c r="G13" i="250"/>
  <c r="G10" i="250"/>
  <c r="G14" i="250"/>
  <c r="G18" i="250"/>
  <c r="G11" i="250"/>
  <c r="G15" i="250"/>
  <c r="G19" i="250"/>
  <c r="D8" i="250"/>
  <c r="D12" i="250"/>
  <c r="D9" i="250"/>
  <c r="D13" i="250"/>
  <c r="D10" i="250"/>
  <c r="D14" i="250"/>
  <c r="D18" i="250"/>
  <c r="D11" i="250"/>
  <c r="D15" i="250"/>
  <c r="D19" i="250"/>
  <c r="J8" i="247"/>
  <c r="J12" i="247"/>
  <c r="J9" i="247"/>
  <c r="J13" i="247"/>
  <c r="J10" i="247"/>
  <c r="J14" i="247"/>
  <c r="J18" i="247"/>
  <c r="J11" i="247"/>
  <c r="J15" i="247"/>
  <c r="J19" i="247"/>
  <c r="G9" i="247"/>
  <c r="G13" i="247"/>
  <c r="G12" i="247"/>
  <c r="G10" i="247"/>
  <c r="G14" i="247"/>
  <c r="G18" i="247"/>
  <c r="G8" i="247"/>
  <c r="G16" i="247"/>
  <c r="G11" i="247"/>
  <c r="G15" i="247"/>
  <c r="G19" i="247"/>
  <c r="D9" i="247"/>
  <c r="D13" i="247"/>
  <c r="D8" i="247"/>
  <c r="D10" i="247"/>
  <c r="D14" i="247"/>
  <c r="D18" i="247"/>
  <c r="D12" i="247"/>
  <c r="D11" i="247"/>
  <c r="D15" i="247"/>
  <c r="D19" i="247"/>
  <c r="J8" i="243"/>
  <c r="J12" i="243"/>
  <c r="J9" i="243"/>
  <c r="J13" i="243"/>
  <c r="J10" i="243"/>
  <c r="J14" i="243"/>
  <c r="J18" i="243"/>
  <c r="J11" i="243"/>
  <c r="J15" i="243"/>
  <c r="J19" i="243"/>
  <c r="G8" i="243"/>
  <c r="G12" i="243"/>
  <c r="G16" i="243"/>
  <c r="G11" i="243"/>
  <c r="G19" i="243"/>
  <c r="G9" i="243"/>
  <c r="G13" i="243"/>
  <c r="G10" i="243"/>
  <c r="G14" i="243"/>
  <c r="G18" i="243"/>
  <c r="G15" i="243"/>
  <c r="D8" i="243"/>
  <c r="D12" i="243"/>
  <c r="D19" i="243"/>
  <c r="D9" i="243"/>
  <c r="D13" i="243"/>
  <c r="D11" i="243"/>
  <c r="D10" i="243"/>
  <c r="D14" i="243"/>
  <c r="D18" i="243"/>
  <c r="D15" i="243"/>
  <c r="J7" i="239"/>
  <c r="J8" i="239"/>
  <c r="J12" i="239"/>
  <c r="J16" i="239"/>
  <c r="J13" i="239"/>
  <c r="J10" i="239"/>
  <c r="J14" i="239"/>
  <c r="J18" i="239"/>
  <c r="J9" i="239"/>
  <c r="J11" i="239"/>
  <c r="J15" i="239"/>
  <c r="J19" i="239"/>
  <c r="G8" i="239"/>
  <c r="G12" i="239"/>
  <c r="G16" i="239"/>
  <c r="G9" i="239"/>
  <c r="G13" i="239"/>
  <c r="G10" i="239"/>
  <c r="G14" i="239"/>
  <c r="G18" i="239"/>
  <c r="G11" i="239"/>
  <c r="G15" i="239"/>
  <c r="G19" i="239"/>
  <c r="D8" i="239"/>
  <c r="D12" i="239"/>
  <c r="D9" i="239"/>
  <c r="D13" i="239"/>
  <c r="D10" i="239"/>
  <c r="D14" i="239"/>
  <c r="D18" i="239"/>
  <c r="D11" i="239"/>
  <c r="D15" i="239"/>
  <c r="D19" i="239"/>
  <c r="J8" i="238"/>
  <c r="J12" i="238"/>
  <c r="J16" i="238"/>
  <c r="J9" i="238"/>
  <c r="J13" i="238"/>
  <c r="J10" i="238"/>
  <c r="J14" i="238"/>
  <c r="J18" i="238"/>
  <c r="J11" i="238"/>
  <c r="J15" i="238"/>
  <c r="J19" i="238"/>
  <c r="G9" i="238"/>
  <c r="G13" i="238"/>
  <c r="G12" i="238"/>
  <c r="G16" i="238"/>
  <c r="G10" i="238"/>
  <c r="G14" i="238"/>
  <c r="G18" i="238"/>
  <c r="G8" i="238"/>
  <c r="G11" i="238"/>
  <c r="G15" i="238"/>
  <c r="G19" i="238"/>
  <c r="D8" i="238"/>
  <c r="D12" i="238"/>
  <c r="D9" i="238"/>
  <c r="D13" i="238"/>
  <c r="D10" i="238"/>
  <c r="D14" i="238"/>
  <c r="D18" i="238"/>
  <c r="D11" i="238"/>
  <c r="D15" i="238"/>
  <c r="D19" i="238"/>
  <c r="D7" i="238"/>
  <c r="K24" i="174"/>
  <c r="K23" i="174"/>
  <c r="K26" i="174"/>
  <c r="K28" i="176"/>
  <c r="C31" i="250"/>
  <c r="K23" i="176"/>
  <c r="E23" i="180"/>
  <c r="K27" i="176"/>
  <c r="K25" i="181"/>
  <c r="K25" i="176"/>
  <c r="K26" i="176"/>
  <c r="K27" i="181"/>
  <c r="K24" i="176"/>
  <c r="K26" i="181"/>
  <c r="K24" i="181"/>
  <c r="K7" i="181"/>
  <c r="K23" i="181"/>
  <c r="K28" i="177"/>
  <c r="H26" i="180"/>
  <c r="K28" i="182"/>
  <c r="K26" i="182"/>
  <c r="K7" i="182"/>
  <c r="K27" i="182"/>
  <c r="D7" i="362"/>
  <c r="G7" i="239"/>
  <c r="G7" i="238"/>
  <c r="J20" i="182"/>
  <c r="K25" i="182"/>
  <c r="K23" i="182"/>
  <c r="J20" i="183"/>
  <c r="K26" i="178"/>
  <c r="K25" i="178"/>
  <c r="K24" i="178"/>
  <c r="K7" i="178"/>
  <c r="K28" i="178"/>
  <c r="J20" i="178"/>
  <c r="K27" i="174"/>
  <c r="K28" i="174"/>
  <c r="J20" i="181"/>
  <c r="K24" i="177"/>
  <c r="K25" i="177"/>
  <c r="K27" i="177"/>
  <c r="K23" i="177"/>
  <c r="J7" i="172"/>
  <c r="I31" i="249"/>
  <c r="K17" i="249" s="1"/>
  <c r="E26" i="180"/>
  <c r="E25" i="180"/>
  <c r="E7" i="180"/>
  <c r="E24" i="180"/>
  <c r="E27" i="180"/>
  <c r="C31" i="251"/>
  <c r="E17" i="251" s="1"/>
  <c r="C31" i="242"/>
  <c r="E23" i="242" s="1"/>
  <c r="J7" i="250"/>
  <c r="J7" i="247"/>
  <c r="D7" i="243"/>
  <c r="G7" i="175"/>
  <c r="J7" i="260"/>
  <c r="J7" i="244"/>
  <c r="J7" i="243"/>
  <c r="K7" i="173"/>
  <c r="D7" i="239"/>
  <c r="D7" i="250"/>
  <c r="I31" i="242"/>
  <c r="K7" i="242" s="1"/>
  <c r="I31" i="255"/>
  <c r="K25" i="173"/>
  <c r="K28" i="173"/>
  <c r="J20" i="173"/>
  <c r="I31" i="179"/>
  <c r="J7" i="179"/>
  <c r="C31" i="243"/>
  <c r="J7" i="245"/>
  <c r="K23" i="173"/>
  <c r="J20" i="177"/>
  <c r="K7" i="174"/>
  <c r="D7" i="246"/>
  <c r="C31" i="254"/>
  <c r="K27" i="173"/>
  <c r="K26" i="173"/>
  <c r="J20" i="180"/>
  <c r="I31" i="260"/>
  <c r="K28" i="260" s="1"/>
  <c r="J7" i="257"/>
  <c r="I31" i="256"/>
  <c r="K27" i="256" s="1"/>
  <c r="J7" i="256"/>
  <c r="G7" i="253"/>
  <c r="D7" i="253"/>
  <c r="E31" i="377"/>
  <c r="I31" i="377"/>
  <c r="F31" i="376"/>
  <c r="J31" i="376"/>
  <c r="F31" i="373"/>
  <c r="J31" i="373"/>
  <c r="E31" i="373"/>
  <c r="I31" i="373"/>
  <c r="F31" i="372"/>
  <c r="J31" i="372"/>
  <c r="E31" i="369"/>
  <c r="I31" i="369"/>
  <c r="F31" i="368"/>
  <c r="J31" i="368"/>
  <c r="C31" i="367"/>
  <c r="G31" i="367"/>
  <c r="D20" i="180"/>
  <c r="E24" i="182"/>
  <c r="E23" i="182"/>
  <c r="D20" i="182"/>
  <c r="E27" i="182"/>
  <c r="G7" i="179"/>
  <c r="D7" i="179"/>
  <c r="G7" i="172"/>
  <c r="C31" i="257"/>
  <c r="I31" i="246"/>
  <c r="K26" i="246" s="1"/>
  <c r="J7" i="242"/>
  <c r="J7" i="248"/>
  <c r="F31" i="238"/>
  <c r="H28" i="238" s="1"/>
  <c r="C31" i="238"/>
  <c r="D20" i="183"/>
  <c r="H27" i="183"/>
  <c r="H23" i="183"/>
  <c r="H28" i="183"/>
  <c r="H24" i="183"/>
  <c r="H7" i="183"/>
  <c r="H25" i="183"/>
  <c r="H26" i="183"/>
  <c r="E26" i="183"/>
  <c r="E24" i="183"/>
  <c r="E25" i="183"/>
  <c r="E27" i="183"/>
  <c r="E23" i="183"/>
  <c r="E28" i="183"/>
  <c r="E7" i="183"/>
  <c r="G20" i="183"/>
  <c r="G20" i="178"/>
  <c r="E26" i="178"/>
  <c r="E27" i="178"/>
  <c r="E23" i="178"/>
  <c r="E25" i="178"/>
  <c r="E7" i="178"/>
  <c r="E28" i="178"/>
  <c r="E24" i="178"/>
  <c r="D20" i="178"/>
  <c r="H27" i="178"/>
  <c r="H23" i="178"/>
  <c r="H26" i="178"/>
  <c r="H28" i="178"/>
  <c r="H24" i="178"/>
  <c r="H7" i="178"/>
  <c r="H25" i="178"/>
  <c r="H7" i="176"/>
  <c r="J20" i="176"/>
  <c r="E7" i="176"/>
  <c r="H27" i="176"/>
  <c r="H23" i="176"/>
  <c r="H25" i="176"/>
  <c r="H26" i="176"/>
  <c r="H28" i="176"/>
  <c r="H24" i="176"/>
  <c r="G20" i="176"/>
  <c r="D20" i="176"/>
  <c r="E26" i="176"/>
  <c r="E24" i="176"/>
  <c r="E27" i="176"/>
  <c r="E23" i="176"/>
  <c r="E28" i="176"/>
  <c r="E25" i="176"/>
  <c r="E7" i="174"/>
  <c r="J20" i="174"/>
  <c r="H7" i="174"/>
  <c r="G20" i="174"/>
  <c r="D20" i="174"/>
  <c r="E26" i="174"/>
  <c r="E28" i="174"/>
  <c r="E25" i="174"/>
  <c r="E27" i="174"/>
  <c r="E23" i="174"/>
  <c r="E24" i="174"/>
  <c r="H27" i="174"/>
  <c r="H23" i="174"/>
  <c r="H25" i="174"/>
  <c r="H28" i="174"/>
  <c r="H24" i="174"/>
  <c r="H26" i="174"/>
  <c r="G20" i="181"/>
  <c r="D20" i="181"/>
  <c r="H27" i="181"/>
  <c r="H23" i="181"/>
  <c r="H28" i="181"/>
  <c r="H24" i="181"/>
  <c r="H7" i="181"/>
  <c r="H25" i="181"/>
  <c r="H26" i="181"/>
  <c r="E26" i="181"/>
  <c r="E24" i="181"/>
  <c r="E25" i="181"/>
  <c r="E7" i="181"/>
  <c r="E27" i="181"/>
  <c r="E23" i="181"/>
  <c r="E28" i="181"/>
  <c r="H7" i="177"/>
  <c r="E7" i="177"/>
  <c r="K7" i="177"/>
  <c r="E7" i="173"/>
  <c r="H7" i="173"/>
  <c r="K26" i="180"/>
  <c r="K23" i="180"/>
  <c r="K27" i="180"/>
  <c r="K7" i="180"/>
  <c r="K25" i="180"/>
  <c r="K24" i="180"/>
  <c r="K28" i="180"/>
  <c r="G20" i="180"/>
  <c r="E7" i="182"/>
  <c r="E28" i="182"/>
  <c r="E25" i="182"/>
  <c r="E26" i="182"/>
  <c r="D20" i="177"/>
  <c r="H27" i="177"/>
  <c r="H23" i="177"/>
  <c r="H26" i="177"/>
  <c r="H28" i="177"/>
  <c r="H24" i="177"/>
  <c r="H25" i="177"/>
  <c r="G20" i="177"/>
  <c r="E26" i="177"/>
  <c r="E24" i="177"/>
  <c r="E27" i="177"/>
  <c r="E23" i="177"/>
  <c r="E28" i="177"/>
  <c r="E25" i="177"/>
  <c r="D20" i="173"/>
  <c r="H27" i="173"/>
  <c r="H23" i="173"/>
  <c r="H26" i="173"/>
  <c r="H28" i="173"/>
  <c r="H24" i="173"/>
  <c r="H25" i="173"/>
  <c r="G20" i="173"/>
  <c r="E26" i="173"/>
  <c r="E24" i="173"/>
  <c r="E27" i="173"/>
  <c r="E23" i="173"/>
  <c r="E28" i="173"/>
  <c r="E25" i="173"/>
  <c r="G20" i="182"/>
  <c r="H27" i="182"/>
  <c r="H23" i="182"/>
  <c r="H28" i="182"/>
  <c r="H24" i="182"/>
  <c r="H7" i="182"/>
  <c r="H25" i="182"/>
  <c r="H26" i="182"/>
  <c r="E31" i="374"/>
  <c r="I31" i="374"/>
  <c r="C31" i="376"/>
  <c r="G31" i="376"/>
  <c r="F31" i="377"/>
  <c r="J31" i="377"/>
  <c r="E31" i="366"/>
  <c r="I31" i="366"/>
  <c r="D31" i="367"/>
  <c r="F31" i="369"/>
  <c r="J31" i="369"/>
  <c r="E31" i="370"/>
  <c r="I31" i="370"/>
  <c r="K29" i="364"/>
  <c r="K29" i="363"/>
  <c r="K29" i="365"/>
  <c r="F31" i="366"/>
  <c r="J31" i="366"/>
  <c r="D31" i="368"/>
  <c r="H31" i="368"/>
  <c r="F31" i="370"/>
  <c r="J31" i="370"/>
  <c r="E31" i="371"/>
  <c r="I31" i="371"/>
  <c r="F31" i="374"/>
  <c r="J31" i="374"/>
  <c r="E31" i="375"/>
  <c r="I31" i="375"/>
  <c r="H31" i="376"/>
  <c r="F31" i="367"/>
  <c r="J31" i="367"/>
  <c r="E31" i="368"/>
  <c r="I31" i="368"/>
  <c r="F31" i="371"/>
  <c r="J31" i="371"/>
  <c r="I31" i="372"/>
  <c r="F31" i="375"/>
  <c r="J31" i="375"/>
  <c r="K20" i="363"/>
  <c r="K20" i="364"/>
  <c r="F31" i="179"/>
  <c r="F31" i="362"/>
  <c r="H26" i="362" s="1"/>
  <c r="I31" i="257"/>
  <c r="K17" i="257" s="1"/>
  <c r="J7" i="255"/>
  <c r="I31" i="248"/>
  <c r="K26" i="248" s="1"/>
  <c r="I31" i="250"/>
  <c r="D7" i="247"/>
  <c r="C31" i="239"/>
  <c r="C31" i="179"/>
  <c r="C31" i="175"/>
  <c r="E24" i="175" s="1"/>
  <c r="G7" i="362"/>
  <c r="L20" i="254"/>
  <c r="M18" i="254" s="1"/>
  <c r="G7" i="254"/>
  <c r="F31" i="253"/>
  <c r="L20" i="252"/>
  <c r="I31" i="251"/>
  <c r="J7" i="246"/>
  <c r="I31" i="244"/>
  <c r="K17" i="244" s="1"/>
  <c r="J7" i="249"/>
  <c r="I31" i="241"/>
  <c r="D7" i="241"/>
  <c r="C31" i="241"/>
  <c r="E27" i="241" s="1"/>
  <c r="I31" i="247"/>
  <c r="I31" i="243"/>
  <c r="L29" i="239"/>
  <c r="F31" i="239"/>
  <c r="H17" i="239" s="1"/>
  <c r="L20" i="238"/>
  <c r="C31" i="377"/>
  <c r="G31" i="377"/>
  <c r="K29" i="377"/>
  <c r="K20" i="377"/>
  <c r="D31" i="377"/>
  <c r="H31" i="377"/>
  <c r="K20" i="376"/>
  <c r="D31" i="376"/>
  <c r="K29" i="376"/>
  <c r="E31" i="376"/>
  <c r="I31" i="376"/>
  <c r="C31" i="375"/>
  <c r="G31" i="375"/>
  <c r="K29" i="375"/>
  <c r="K20" i="375"/>
  <c r="D31" i="375"/>
  <c r="H31" i="375"/>
  <c r="C31" i="374"/>
  <c r="G31" i="374"/>
  <c r="K29" i="374"/>
  <c r="K20" i="374"/>
  <c r="D31" i="374"/>
  <c r="H31" i="374"/>
  <c r="C31" i="373"/>
  <c r="G31" i="373"/>
  <c r="K29" i="373"/>
  <c r="K20" i="373"/>
  <c r="D31" i="373"/>
  <c r="H31" i="373"/>
  <c r="C31" i="372"/>
  <c r="G31" i="372"/>
  <c r="K29" i="372"/>
  <c r="E31" i="372"/>
  <c r="K20" i="372"/>
  <c r="D31" i="372"/>
  <c r="H31" i="372"/>
  <c r="C31" i="371"/>
  <c r="G31" i="371"/>
  <c r="K29" i="371"/>
  <c r="K20" i="371"/>
  <c r="D31" i="371"/>
  <c r="H31" i="371"/>
  <c r="C31" i="370"/>
  <c r="G31" i="370"/>
  <c r="K29" i="370"/>
  <c r="K20" i="370"/>
  <c r="D31" i="370"/>
  <c r="H31" i="370"/>
  <c r="C31" i="369"/>
  <c r="G31" i="369"/>
  <c r="K29" i="369"/>
  <c r="K20" i="369"/>
  <c r="D31" i="369"/>
  <c r="H31" i="369"/>
  <c r="C31" i="368"/>
  <c r="G31" i="368"/>
  <c r="K29" i="368"/>
  <c r="K20" i="368"/>
  <c r="K29" i="367"/>
  <c r="K20" i="367"/>
  <c r="H31" i="367"/>
  <c r="E31" i="367"/>
  <c r="I31" i="367"/>
  <c r="C31" i="366"/>
  <c r="G31" i="366"/>
  <c r="K29" i="366"/>
  <c r="K20" i="366"/>
  <c r="D31" i="366"/>
  <c r="H31" i="366"/>
  <c r="K20" i="365"/>
  <c r="D31" i="364"/>
  <c r="E31" i="364"/>
  <c r="I31" i="364"/>
  <c r="E31" i="363"/>
  <c r="I31" i="363"/>
  <c r="C31" i="363"/>
  <c r="G31" i="363"/>
  <c r="D31" i="363"/>
  <c r="H31" i="363"/>
  <c r="D7" i="175"/>
  <c r="F31" i="175"/>
  <c r="I29" i="175"/>
  <c r="I31" i="175" s="1"/>
  <c r="I31" i="172"/>
  <c r="C31" i="172"/>
  <c r="F31" i="172"/>
  <c r="D7" i="172"/>
  <c r="C31" i="362"/>
  <c r="L20" i="362"/>
  <c r="M18" i="362" s="1"/>
  <c r="L29" i="362"/>
  <c r="I31" i="362"/>
  <c r="J7" i="362"/>
  <c r="C31" i="260"/>
  <c r="D7" i="260"/>
  <c r="F31" i="260"/>
  <c r="G7" i="260"/>
  <c r="J7" i="259"/>
  <c r="I31" i="259"/>
  <c r="K17" i="259" s="1"/>
  <c r="F31" i="259"/>
  <c r="G7" i="259"/>
  <c r="C31" i="259"/>
  <c r="E17" i="259" s="1"/>
  <c r="D7" i="259"/>
  <c r="D7" i="257"/>
  <c r="F31" i="257"/>
  <c r="H17" i="257" s="1"/>
  <c r="G7" i="257"/>
  <c r="C31" i="256"/>
  <c r="F31" i="256"/>
  <c r="G7" i="256"/>
  <c r="D7" i="256"/>
  <c r="F31" i="255"/>
  <c r="G7" i="255"/>
  <c r="C31" i="255"/>
  <c r="D7" i="255"/>
  <c r="L29" i="254"/>
  <c r="F31" i="254"/>
  <c r="H17" i="254" s="1"/>
  <c r="I31" i="254"/>
  <c r="K17" i="254" s="1"/>
  <c r="J7" i="254"/>
  <c r="C31" i="253"/>
  <c r="L20" i="253"/>
  <c r="M18" i="253" s="1"/>
  <c r="L29" i="253"/>
  <c r="I31" i="253"/>
  <c r="K17" i="253" s="1"/>
  <c r="J7" i="253"/>
  <c r="F31" i="252"/>
  <c r="H17" i="252" s="1"/>
  <c r="G7" i="252"/>
  <c r="C31" i="252"/>
  <c r="E17" i="252" s="1"/>
  <c r="I31" i="252"/>
  <c r="K17" i="252" s="1"/>
  <c r="L29" i="252"/>
  <c r="D7" i="252"/>
  <c r="J7" i="252"/>
  <c r="D7" i="251"/>
  <c r="G7" i="251"/>
  <c r="F31" i="251"/>
  <c r="C31" i="246"/>
  <c r="E17" i="246" s="1"/>
  <c r="F31" i="246"/>
  <c r="H17" i="246" s="1"/>
  <c r="K27" i="246"/>
  <c r="K7" i="246"/>
  <c r="G7" i="246"/>
  <c r="C31" i="244"/>
  <c r="E17" i="244" s="1"/>
  <c r="F31" i="244"/>
  <c r="H17" i="244" s="1"/>
  <c r="G7" i="244"/>
  <c r="D7" i="244"/>
  <c r="D7" i="242"/>
  <c r="F31" i="242"/>
  <c r="G7" i="242"/>
  <c r="F31" i="249"/>
  <c r="G7" i="249"/>
  <c r="C31" i="249"/>
  <c r="E17" i="249" s="1"/>
  <c r="D7" i="249"/>
  <c r="I31" i="245"/>
  <c r="C31" i="245"/>
  <c r="F31" i="245"/>
  <c r="G7" i="245"/>
  <c r="D7" i="245"/>
  <c r="J7" i="241"/>
  <c r="F31" i="241"/>
  <c r="G7" i="241"/>
  <c r="F31" i="248"/>
  <c r="C31" i="248"/>
  <c r="G7" i="248"/>
  <c r="D7" i="248"/>
  <c r="F31" i="250"/>
  <c r="G7" i="250"/>
  <c r="G7" i="247"/>
  <c r="F31" i="247"/>
  <c r="C31" i="247"/>
  <c r="F31" i="243"/>
  <c r="G7" i="243"/>
  <c r="L20" i="239"/>
  <c r="I31" i="239"/>
  <c r="K17" i="239" s="1"/>
  <c r="I31" i="238"/>
  <c r="K17" i="238" s="1"/>
  <c r="J7" i="238"/>
  <c r="C20" i="171"/>
  <c r="L8" i="171"/>
  <c r="L9" i="171"/>
  <c r="L10" i="171"/>
  <c r="L15" i="171"/>
  <c r="L16" i="171"/>
  <c r="L19" i="171"/>
  <c r="K25" i="246" l="1"/>
  <c r="K23" i="246"/>
  <c r="K28" i="246"/>
  <c r="K25" i="248"/>
  <c r="K27" i="251"/>
  <c r="K17" i="251"/>
  <c r="M14" i="252"/>
  <c r="M17" i="252"/>
  <c r="M18" i="252"/>
  <c r="E27" i="257"/>
  <c r="E17" i="257"/>
  <c r="K24" i="246"/>
  <c r="K17" i="246"/>
  <c r="H16" i="172"/>
  <c r="H17" i="172"/>
  <c r="E16" i="253"/>
  <c r="E17" i="253"/>
  <c r="H17" i="249"/>
  <c r="H16" i="249"/>
  <c r="E16" i="248"/>
  <c r="E17" i="248"/>
  <c r="K16" i="250"/>
  <c r="K17" i="250"/>
  <c r="E23" i="250"/>
  <c r="E17" i="250"/>
  <c r="E16" i="250"/>
  <c r="E17" i="247"/>
  <c r="E16" i="247"/>
  <c r="E16" i="243"/>
  <c r="E17" i="243"/>
  <c r="K16" i="243"/>
  <c r="K17" i="243"/>
  <c r="E16" i="238"/>
  <c r="E17" i="238"/>
  <c r="K17" i="172"/>
  <c r="K16" i="172"/>
  <c r="E16" i="362"/>
  <c r="E17" i="362"/>
  <c r="M17" i="362"/>
  <c r="M16" i="362"/>
  <c r="K23" i="260"/>
  <c r="K28" i="255"/>
  <c r="K17" i="255"/>
  <c r="K16" i="255"/>
  <c r="H16" i="255"/>
  <c r="H17" i="255"/>
  <c r="E16" i="255"/>
  <c r="E17" i="255"/>
  <c r="E23" i="254"/>
  <c r="E17" i="254"/>
  <c r="E16" i="254"/>
  <c r="M17" i="254"/>
  <c r="M16" i="254"/>
  <c r="E26" i="254"/>
  <c r="E7" i="254"/>
  <c r="E25" i="254"/>
  <c r="E24" i="254"/>
  <c r="E28" i="254"/>
  <c r="M17" i="253"/>
  <c r="M16" i="253"/>
  <c r="K28" i="248"/>
  <c r="K16" i="248"/>
  <c r="K17" i="248"/>
  <c r="K23" i="248"/>
  <c r="K27" i="248"/>
  <c r="K7" i="248"/>
  <c r="K24" i="248"/>
  <c r="E28" i="250"/>
  <c r="E26" i="250"/>
  <c r="K17" i="247"/>
  <c r="K16" i="247"/>
  <c r="E16" i="239"/>
  <c r="E17" i="239"/>
  <c r="M17" i="239"/>
  <c r="M16" i="239"/>
  <c r="M17" i="238"/>
  <c r="M16" i="238"/>
  <c r="E27" i="254"/>
  <c r="E25" i="242"/>
  <c r="E24" i="250"/>
  <c r="E27" i="250"/>
  <c r="E7" i="250"/>
  <c r="E25" i="250"/>
  <c r="H29" i="180"/>
  <c r="H31" i="180" s="1"/>
  <c r="K25" i="251"/>
  <c r="K28" i="251"/>
  <c r="K29" i="174"/>
  <c r="M12" i="254"/>
  <c r="M13" i="254"/>
  <c r="M14" i="254"/>
  <c r="M7" i="253"/>
  <c r="M14" i="253"/>
  <c r="M13" i="253"/>
  <c r="M16" i="252"/>
  <c r="M13" i="252"/>
  <c r="M19" i="362"/>
  <c r="M13" i="362"/>
  <c r="M15" i="362"/>
  <c r="M14" i="362"/>
  <c r="K29" i="183"/>
  <c r="D20" i="254"/>
  <c r="M18" i="239"/>
  <c r="M10" i="239"/>
  <c r="M14" i="239"/>
  <c r="M8" i="239"/>
  <c r="M12" i="239"/>
  <c r="M15" i="239"/>
  <c r="M13" i="239"/>
  <c r="M11" i="239"/>
  <c r="M9" i="239"/>
  <c r="M19" i="239"/>
  <c r="M10" i="238"/>
  <c r="M9" i="238"/>
  <c r="M12" i="238"/>
  <c r="M18" i="238"/>
  <c r="M15" i="238"/>
  <c r="M19" i="238"/>
  <c r="M14" i="238"/>
  <c r="M13" i="238"/>
  <c r="M8" i="238"/>
  <c r="M11" i="238"/>
  <c r="H20" i="180"/>
  <c r="D20" i="238"/>
  <c r="L31" i="238"/>
  <c r="K20" i="183"/>
  <c r="K26" i="255"/>
  <c r="K25" i="255"/>
  <c r="E27" i="242"/>
  <c r="E24" i="242"/>
  <c r="E28" i="242"/>
  <c r="E26" i="242"/>
  <c r="E7" i="242"/>
  <c r="H24" i="238"/>
  <c r="H23" i="238"/>
  <c r="H8" i="179"/>
  <c r="H12" i="179"/>
  <c r="H16" i="179"/>
  <c r="H9" i="179"/>
  <c r="H13" i="179"/>
  <c r="H10" i="179"/>
  <c r="H14" i="179"/>
  <c r="H18" i="179"/>
  <c r="H11" i="179"/>
  <c r="H15" i="179"/>
  <c r="H19" i="179"/>
  <c r="K19" i="179"/>
  <c r="K14" i="179"/>
  <c r="K9" i="179"/>
  <c r="K16" i="179"/>
  <c r="K15" i="179"/>
  <c r="K10" i="179"/>
  <c r="K11" i="179"/>
  <c r="K12" i="179"/>
  <c r="K18" i="179"/>
  <c r="K13" i="179"/>
  <c r="K8" i="179"/>
  <c r="E8" i="179"/>
  <c r="E12" i="179"/>
  <c r="E16" i="179"/>
  <c r="E9" i="179"/>
  <c r="E13" i="179"/>
  <c r="E10" i="179"/>
  <c r="E14" i="179"/>
  <c r="E18" i="179"/>
  <c r="E11" i="179"/>
  <c r="E15" i="179"/>
  <c r="E19" i="179"/>
  <c r="H24" i="175"/>
  <c r="H8" i="175"/>
  <c r="H12" i="175"/>
  <c r="H16" i="175"/>
  <c r="H9" i="175"/>
  <c r="H13" i="175"/>
  <c r="H10" i="175"/>
  <c r="H14" i="175"/>
  <c r="H18" i="175"/>
  <c r="H11" i="175"/>
  <c r="H15" i="175"/>
  <c r="H19" i="175"/>
  <c r="K19" i="175"/>
  <c r="K15" i="175"/>
  <c r="K18" i="175"/>
  <c r="K13" i="175"/>
  <c r="K16" i="175"/>
  <c r="K11" i="175"/>
  <c r="K14" i="175"/>
  <c r="K9" i="175"/>
  <c r="K8" i="175"/>
  <c r="K10" i="175"/>
  <c r="K12" i="175"/>
  <c r="E26" i="175"/>
  <c r="E9" i="175"/>
  <c r="E13" i="175"/>
  <c r="E8" i="175"/>
  <c r="E10" i="175"/>
  <c r="E14" i="175"/>
  <c r="E18" i="175"/>
  <c r="E12" i="175"/>
  <c r="E11" i="175"/>
  <c r="E15" i="175"/>
  <c r="E19" i="175"/>
  <c r="E16" i="175"/>
  <c r="H8" i="172"/>
  <c r="H12" i="172"/>
  <c r="H19" i="172"/>
  <c r="H9" i="172"/>
  <c r="H13" i="172"/>
  <c r="H11" i="172"/>
  <c r="H10" i="172"/>
  <c r="H14" i="172"/>
  <c r="H18" i="172"/>
  <c r="H15" i="172"/>
  <c r="E8" i="172"/>
  <c r="E12" i="172"/>
  <c r="E16" i="172"/>
  <c r="E9" i="172"/>
  <c r="E13" i="172"/>
  <c r="E10" i="172"/>
  <c r="E14" i="172"/>
  <c r="E18" i="172"/>
  <c r="E11" i="172"/>
  <c r="E15" i="172"/>
  <c r="E19" i="172"/>
  <c r="K24" i="172"/>
  <c r="K19" i="172"/>
  <c r="K14" i="172"/>
  <c r="K9" i="172"/>
  <c r="K15" i="172"/>
  <c r="K10" i="172"/>
  <c r="K11" i="172"/>
  <c r="K12" i="172"/>
  <c r="K18" i="172"/>
  <c r="K13" i="172"/>
  <c r="K8" i="172"/>
  <c r="K8" i="362"/>
  <c r="K12" i="362"/>
  <c r="K16" i="362"/>
  <c r="K9" i="362"/>
  <c r="K13" i="362"/>
  <c r="K10" i="362"/>
  <c r="K14" i="362"/>
  <c r="K18" i="362"/>
  <c r="K11" i="362"/>
  <c r="K15" i="362"/>
  <c r="K19" i="362"/>
  <c r="H7" i="362"/>
  <c r="H25" i="362"/>
  <c r="H8" i="362"/>
  <c r="H9" i="362"/>
  <c r="H13" i="362"/>
  <c r="H12" i="362"/>
  <c r="H10" i="362"/>
  <c r="H14" i="362"/>
  <c r="H18" i="362"/>
  <c r="H11" i="362"/>
  <c r="H15" i="362"/>
  <c r="H19" i="362"/>
  <c r="H16" i="362"/>
  <c r="H24" i="362"/>
  <c r="H23" i="362"/>
  <c r="H28" i="362"/>
  <c r="H27" i="362"/>
  <c r="E24" i="362"/>
  <c r="E8" i="362"/>
  <c r="E12" i="362"/>
  <c r="E18" i="362"/>
  <c r="E15" i="362"/>
  <c r="E9" i="362"/>
  <c r="E13" i="362"/>
  <c r="E14" i="362"/>
  <c r="E19" i="362"/>
  <c r="E10" i="362"/>
  <c r="E11" i="362"/>
  <c r="D8" i="171"/>
  <c r="D12" i="171"/>
  <c r="D16" i="171"/>
  <c r="D10" i="171"/>
  <c r="D14" i="171"/>
  <c r="D18" i="171"/>
  <c r="D13" i="171"/>
  <c r="D11" i="171"/>
  <c r="D15" i="171"/>
  <c r="D19" i="171"/>
  <c r="D9" i="171"/>
  <c r="K24" i="260"/>
  <c r="K8" i="260"/>
  <c r="K12" i="260"/>
  <c r="K16" i="260"/>
  <c r="K19" i="260"/>
  <c r="K9" i="260"/>
  <c r="K13" i="260"/>
  <c r="K15" i="260"/>
  <c r="K10" i="260"/>
  <c r="K14" i="260"/>
  <c r="K18" i="260"/>
  <c r="K11" i="260"/>
  <c r="E27" i="260"/>
  <c r="E8" i="260"/>
  <c r="E12" i="260"/>
  <c r="E16" i="260"/>
  <c r="E9" i="260"/>
  <c r="E13" i="260"/>
  <c r="E10" i="260"/>
  <c r="E14" i="260"/>
  <c r="E18" i="260"/>
  <c r="E11" i="260"/>
  <c r="E15" i="260"/>
  <c r="E19" i="260"/>
  <c r="H8" i="260"/>
  <c r="H12" i="260"/>
  <c r="H16" i="260"/>
  <c r="H9" i="260"/>
  <c r="H13" i="260"/>
  <c r="H10" i="260"/>
  <c r="H14" i="260"/>
  <c r="H18" i="260"/>
  <c r="H11" i="260"/>
  <c r="H15" i="260"/>
  <c r="H19" i="260"/>
  <c r="K8" i="259"/>
  <c r="K12" i="259"/>
  <c r="K16" i="259"/>
  <c r="K9" i="259"/>
  <c r="K13" i="259"/>
  <c r="K10" i="259"/>
  <c r="K14" i="259"/>
  <c r="K18" i="259"/>
  <c r="K11" i="259"/>
  <c r="K15" i="259"/>
  <c r="K19" i="259"/>
  <c r="E8" i="259"/>
  <c r="E12" i="259"/>
  <c r="E16" i="259"/>
  <c r="E15" i="259"/>
  <c r="E9" i="259"/>
  <c r="E13" i="259"/>
  <c r="E19" i="259"/>
  <c r="E10" i="259"/>
  <c r="E14" i="259"/>
  <c r="E18" i="259"/>
  <c r="E11" i="259"/>
  <c r="H9" i="259"/>
  <c r="H13" i="259"/>
  <c r="H12" i="259"/>
  <c r="H10" i="259"/>
  <c r="H14" i="259"/>
  <c r="H18" i="259"/>
  <c r="H16" i="259"/>
  <c r="H11" i="259"/>
  <c r="H15" i="259"/>
  <c r="H19" i="259"/>
  <c r="H8" i="259"/>
  <c r="K8" i="257"/>
  <c r="K12" i="257"/>
  <c r="K16" i="257"/>
  <c r="K9" i="257"/>
  <c r="K13" i="257"/>
  <c r="K10" i="257"/>
  <c r="K14" i="257"/>
  <c r="K18" i="257"/>
  <c r="K11" i="257"/>
  <c r="K15" i="257"/>
  <c r="K19" i="257"/>
  <c r="E23" i="257"/>
  <c r="E8" i="257"/>
  <c r="E12" i="257"/>
  <c r="E16" i="257"/>
  <c r="E9" i="257"/>
  <c r="E13" i="257"/>
  <c r="E10" i="257"/>
  <c r="E14" i="257"/>
  <c r="E18" i="257"/>
  <c r="E11" i="257"/>
  <c r="E15" i="257"/>
  <c r="E19" i="257"/>
  <c r="H8" i="257"/>
  <c r="H12" i="257"/>
  <c r="H16" i="257"/>
  <c r="H15" i="257"/>
  <c r="H9" i="257"/>
  <c r="H13" i="257"/>
  <c r="H19" i="257"/>
  <c r="H10" i="257"/>
  <c r="H14" i="257"/>
  <c r="H18" i="257"/>
  <c r="H11" i="257"/>
  <c r="K7" i="256"/>
  <c r="K24" i="256"/>
  <c r="K8" i="256"/>
  <c r="K12" i="256"/>
  <c r="K16" i="256"/>
  <c r="K9" i="256"/>
  <c r="K13" i="256"/>
  <c r="K10" i="256"/>
  <c r="K14" i="256"/>
  <c r="K18" i="256"/>
  <c r="K11" i="256"/>
  <c r="K15" i="256"/>
  <c r="K19" i="256"/>
  <c r="E8" i="256"/>
  <c r="E12" i="256"/>
  <c r="E16" i="256"/>
  <c r="E9" i="256"/>
  <c r="E13" i="256"/>
  <c r="E10" i="256"/>
  <c r="E14" i="256"/>
  <c r="E18" i="256"/>
  <c r="E11" i="256"/>
  <c r="E15" i="256"/>
  <c r="E19" i="256"/>
  <c r="H8" i="256"/>
  <c r="H12" i="256"/>
  <c r="H16" i="256"/>
  <c r="H9" i="256"/>
  <c r="H13" i="256"/>
  <c r="H10" i="256"/>
  <c r="H14" i="256"/>
  <c r="H18" i="256"/>
  <c r="H11" i="256"/>
  <c r="H15" i="256"/>
  <c r="H19" i="256"/>
  <c r="K24" i="255"/>
  <c r="K8" i="255"/>
  <c r="K12" i="255"/>
  <c r="K9" i="255"/>
  <c r="K13" i="255"/>
  <c r="K10" i="255"/>
  <c r="K14" i="255"/>
  <c r="K18" i="255"/>
  <c r="K11" i="255"/>
  <c r="K15" i="255"/>
  <c r="K19" i="255"/>
  <c r="E8" i="255"/>
  <c r="E12" i="255"/>
  <c r="E19" i="255"/>
  <c r="E9" i="255"/>
  <c r="E13" i="255"/>
  <c r="E15" i="255"/>
  <c r="E10" i="255"/>
  <c r="E14" i="255"/>
  <c r="E18" i="255"/>
  <c r="E11" i="255"/>
  <c r="H8" i="255"/>
  <c r="H12" i="255"/>
  <c r="H9" i="255"/>
  <c r="H13" i="255"/>
  <c r="H10" i="255"/>
  <c r="H14" i="255"/>
  <c r="H18" i="255"/>
  <c r="H11" i="255"/>
  <c r="H15" i="255"/>
  <c r="H19" i="255"/>
  <c r="K8" i="254"/>
  <c r="K12" i="254"/>
  <c r="K16" i="254"/>
  <c r="K9" i="254"/>
  <c r="K13" i="254"/>
  <c r="K10" i="254"/>
  <c r="K14" i="254"/>
  <c r="K18" i="254"/>
  <c r="K11" i="254"/>
  <c r="K15" i="254"/>
  <c r="K19" i="254"/>
  <c r="H8" i="254"/>
  <c r="H12" i="254"/>
  <c r="H16" i="254"/>
  <c r="H9" i="254"/>
  <c r="H13" i="254"/>
  <c r="H10" i="254"/>
  <c r="H14" i="254"/>
  <c r="H18" i="254"/>
  <c r="H11" i="254"/>
  <c r="H15" i="254"/>
  <c r="H19" i="254"/>
  <c r="E8" i="254"/>
  <c r="E12" i="254"/>
  <c r="E11" i="254"/>
  <c r="E9" i="254"/>
  <c r="E13" i="254"/>
  <c r="E15" i="254"/>
  <c r="E10" i="254"/>
  <c r="E14" i="254"/>
  <c r="E18" i="254"/>
  <c r="E19" i="254"/>
  <c r="K8" i="253"/>
  <c r="K12" i="253"/>
  <c r="K16" i="253"/>
  <c r="K9" i="253"/>
  <c r="K13" i="253"/>
  <c r="K10" i="253"/>
  <c r="K14" i="253"/>
  <c r="K18" i="253"/>
  <c r="K11" i="253"/>
  <c r="K15" i="253"/>
  <c r="K19" i="253"/>
  <c r="H23" i="253"/>
  <c r="H8" i="253"/>
  <c r="H12" i="253"/>
  <c r="H16" i="253"/>
  <c r="H9" i="253"/>
  <c r="H13" i="253"/>
  <c r="H10" i="253"/>
  <c r="H14" i="253"/>
  <c r="H18" i="253"/>
  <c r="H11" i="253"/>
  <c r="H15" i="253"/>
  <c r="H19" i="253"/>
  <c r="E8" i="253"/>
  <c r="E12" i="253"/>
  <c r="E9" i="253"/>
  <c r="E13" i="253"/>
  <c r="E10" i="253"/>
  <c r="E14" i="253"/>
  <c r="E18" i="253"/>
  <c r="E11" i="253"/>
  <c r="E15" i="253"/>
  <c r="E19" i="253"/>
  <c r="K8" i="252"/>
  <c r="K12" i="252"/>
  <c r="K16" i="252"/>
  <c r="K9" i="252"/>
  <c r="K13" i="252"/>
  <c r="K10" i="252"/>
  <c r="K14" i="252"/>
  <c r="K18" i="252"/>
  <c r="K11" i="252"/>
  <c r="K15" i="252"/>
  <c r="K19" i="252"/>
  <c r="H23" i="252"/>
  <c r="H8" i="252"/>
  <c r="H12" i="252"/>
  <c r="H16" i="252"/>
  <c r="H9" i="252"/>
  <c r="H13" i="252"/>
  <c r="H11" i="252"/>
  <c r="H10" i="252"/>
  <c r="H14" i="252"/>
  <c r="H18" i="252"/>
  <c r="H15" i="252"/>
  <c r="H19" i="252"/>
  <c r="E8" i="252"/>
  <c r="E12" i="252"/>
  <c r="E16" i="252"/>
  <c r="E9" i="252"/>
  <c r="E13" i="252"/>
  <c r="E10" i="252"/>
  <c r="E14" i="252"/>
  <c r="E18" i="252"/>
  <c r="E11" i="252"/>
  <c r="E15" i="252"/>
  <c r="E19" i="252"/>
  <c r="K26" i="251"/>
  <c r="K8" i="251"/>
  <c r="K12" i="251"/>
  <c r="K16" i="251"/>
  <c r="K9" i="251"/>
  <c r="K13" i="251"/>
  <c r="K10" i="251"/>
  <c r="K14" i="251"/>
  <c r="K18" i="251"/>
  <c r="K11" i="251"/>
  <c r="K15" i="251"/>
  <c r="K19" i="251"/>
  <c r="K23" i="251"/>
  <c r="K7" i="251"/>
  <c r="K24" i="251"/>
  <c r="H8" i="251"/>
  <c r="H12" i="251"/>
  <c r="H16" i="251"/>
  <c r="H9" i="251"/>
  <c r="H13" i="251"/>
  <c r="H10" i="251"/>
  <c r="H14" i="251"/>
  <c r="H18" i="251"/>
  <c r="H11" i="251"/>
  <c r="H15" i="251"/>
  <c r="H19" i="251"/>
  <c r="E9" i="251"/>
  <c r="E13" i="251"/>
  <c r="E16" i="251"/>
  <c r="E10" i="251"/>
  <c r="E14" i="251"/>
  <c r="E18" i="251"/>
  <c r="E12" i="251"/>
  <c r="E11" i="251"/>
  <c r="E15" i="251"/>
  <c r="E19" i="251"/>
  <c r="E8" i="251"/>
  <c r="E23" i="251"/>
  <c r="E26" i="251"/>
  <c r="K8" i="246"/>
  <c r="K12" i="246"/>
  <c r="K16" i="246"/>
  <c r="K9" i="246"/>
  <c r="K13" i="246"/>
  <c r="K10" i="246"/>
  <c r="K14" i="246"/>
  <c r="K18" i="246"/>
  <c r="K11" i="246"/>
  <c r="K15" i="246"/>
  <c r="K19" i="246"/>
  <c r="H7" i="246"/>
  <c r="H8" i="246"/>
  <c r="H12" i="246"/>
  <c r="H16" i="246"/>
  <c r="H9" i="246"/>
  <c r="H13" i="246"/>
  <c r="H10" i="246"/>
  <c r="H14" i="246"/>
  <c r="H18" i="246"/>
  <c r="H11" i="246"/>
  <c r="H15" i="246"/>
  <c r="H19" i="246"/>
  <c r="E26" i="246"/>
  <c r="E8" i="246"/>
  <c r="E9" i="246"/>
  <c r="E13" i="246"/>
  <c r="E16" i="246"/>
  <c r="E10" i="246"/>
  <c r="E14" i="246"/>
  <c r="E18" i="246"/>
  <c r="E11" i="246"/>
  <c r="E15" i="246"/>
  <c r="E19" i="246"/>
  <c r="E12" i="246"/>
  <c r="K27" i="244"/>
  <c r="K8" i="244"/>
  <c r="K12" i="244"/>
  <c r="K16" i="244"/>
  <c r="K9" i="244"/>
  <c r="K13" i="244"/>
  <c r="K10" i="244"/>
  <c r="K14" i="244"/>
  <c r="K18" i="244"/>
  <c r="K11" i="244"/>
  <c r="K15" i="244"/>
  <c r="K19" i="244"/>
  <c r="H8" i="244"/>
  <c r="H12" i="244"/>
  <c r="H16" i="244"/>
  <c r="H9" i="244"/>
  <c r="H13" i="244"/>
  <c r="H10" i="244"/>
  <c r="H14" i="244"/>
  <c r="H18" i="244"/>
  <c r="H11" i="244"/>
  <c r="H15" i="244"/>
  <c r="H19" i="244"/>
  <c r="E8" i="244"/>
  <c r="E12" i="244"/>
  <c r="E16" i="244"/>
  <c r="E9" i="244"/>
  <c r="E13" i="244"/>
  <c r="E10" i="244"/>
  <c r="E14" i="244"/>
  <c r="E18" i="244"/>
  <c r="E11" i="244"/>
  <c r="E15" i="244"/>
  <c r="E19" i="244"/>
  <c r="K23" i="242"/>
  <c r="K8" i="242"/>
  <c r="K12" i="242"/>
  <c r="K16" i="242"/>
  <c r="K9" i="242"/>
  <c r="K13" i="242"/>
  <c r="K10" i="242"/>
  <c r="K14" i="242"/>
  <c r="K18" i="242"/>
  <c r="K11" i="242"/>
  <c r="K15" i="242"/>
  <c r="K19" i="242"/>
  <c r="H8" i="242"/>
  <c r="H12" i="242"/>
  <c r="H16" i="242"/>
  <c r="H9" i="242"/>
  <c r="H13" i="242"/>
  <c r="H10" i="242"/>
  <c r="H14" i="242"/>
  <c r="H18" i="242"/>
  <c r="H11" i="242"/>
  <c r="H15" i="242"/>
  <c r="H19" i="242"/>
  <c r="E8" i="242"/>
  <c r="E12" i="242"/>
  <c r="E16" i="242"/>
  <c r="E9" i="242"/>
  <c r="E13" i="242"/>
  <c r="E10" i="242"/>
  <c r="E14" i="242"/>
  <c r="E18" i="242"/>
  <c r="E11" i="242"/>
  <c r="E15" i="242"/>
  <c r="E19" i="242"/>
  <c r="K8" i="249"/>
  <c r="K12" i="249"/>
  <c r="K16" i="249"/>
  <c r="K9" i="249"/>
  <c r="K13" i="249"/>
  <c r="K10" i="249"/>
  <c r="K14" i="249"/>
  <c r="K18" i="249"/>
  <c r="K11" i="249"/>
  <c r="K15" i="249"/>
  <c r="K19" i="249"/>
  <c r="H8" i="249"/>
  <c r="H12" i="249"/>
  <c r="H9" i="249"/>
  <c r="H13" i="249"/>
  <c r="H10" i="249"/>
  <c r="H14" i="249"/>
  <c r="H18" i="249"/>
  <c r="H11" i="249"/>
  <c r="H15" i="249"/>
  <c r="H19" i="249"/>
  <c r="E9" i="249"/>
  <c r="E13" i="249"/>
  <c r="E10" i="249"/>
  <c r="E14" i="249"/>
  <c r="E18" i="249"/>
  <c r="E12" i="249"/>
  <c r="E16" i="249"/>
  <c r="E11" i="249"/>
  <c r="E15" i="249"/>
  <c r="E19" i="249"/>
  <c r="E8" i="249"/>
  <c r="K28" i="245"/>
  <c r="K8" i="245"/>
  <c r="K12" i="245"/>
  <c r="K16" i="245"/>
  <c r="K9" i="245"/>
  <c r="K13" i="245"/>
  <c r="K10" i="245"/>
  <c r="K14" i="245"/>
  <c r="K18" i="245"/>
  <c r="K11" i="245"/>
  <c r="K15" i="245"/>
  <c r="K19" i="245"/>
  <c r="H8" i="245"/>
  <c r="H12" i="245"/>
  <c r="H16" i="245"/>
  <c r="H9" i="245"/>
  <c r="H13" i="245"/>
  <c r="H10" i="245"/>
  <c r="H14" i="245"/>
  <c r="H18" i="245"/>
  <c r="H11" i="245"/>
  <c r="H15" i="245"/>
  <c r="H19" i="245"/>
  <c r="E8" i="245"/>
  <c r="E12" i="245"/>
  <c r="E16" i="245"/>
  <c r="E9" i="245"/>
  <c r="E13" i="245"/>
  <c r="E10" i="245"/>
  <c r="E14" i="245"/>
  <c r="E18" i="245"/>
  <c r="E11" i="245"/>
  <c r="E15" i="245"/>
  <c r="E19" i="245"/>
  <c r="K24" i="241"/>
  <c r="K8" i="241"/>
  <c r="K12" i="241"/>
  <c r="K16" i="241"/>
  <c r="K9" i="241"/>
  <c r="K13" i="241"/>
  <c r="K10" i="241"/>
  <c r="K14" i="241"/>
  <c r="K18" i="241"/>
  <c r="K11" i="241"/>
  <c r="K15" i="241"/>
  <c r="K19" i="241"/>
  <c r="H8" i="241"/>
  <c r="H12" i="241"/>
  <c r="H16" i="241"/>
  <c r="H9" i="241"/>
  <c r="H13" i="241"/>
  <c r="H10" i="241"/>
  <c r="H14" i="241"/>
  <c r="H18" i="241"/>
  <c r="H11" i="241"/>
  <c r="H15" i="241"/>
  <c r="H19" i="241"/>
  <c r="E26" i="241"/>
  <c r="E25" i="241"/>
  <c r="E7" i="241"/>
  <c r="E23" i="241"/>
  <c r="E28" i="241"/>
  <c r="E24" i="241"/>
  <c r="E8" i="241"/>
  <c r="E12" i="241"/>
  <c r="E16" i="241"/>
  <c r="E19" i="241"/>
  <c r="E9" i="241"/>
  <c r="E13" i="241"/>
  <c r="E11" i="241"/>
  <c r="E10" i="241"/>
  <c r="E14" i="241"/>
  <c r="E18" i="241"/>
  <c r="E15" i="241"/>
  <c r="K8" i="248"/>
  <c r="K12" i="248"/>
  <c r="K9" i="248"/>
  <c r="K13" i="248"/>
  <c r="K10" i="248"/>
  <c r="K14" i="248"/>
  <c r="K18" i="248"/>
  <c r="K11" i="248"/>
  <c r="K15" i="248"/>
  <c r="K19" i="248"/>
  <c r="H8" i="248"/>
  <c r="H12" i="248"/>
  <c r="H16" i="248"/>
  <c r="H9" i="248"/>
  <c r="H13" i="248"/>
  <c r="H10" i="248"/>
  <c r="H14" i="248"/>
  <c r="H18" i="248"/>
  <c r="H11" i="248"/>
  <c r="H15" i="248"/>
  <c r="H19" i="248"/>
  <c r="E8" i="248"/>
  <c r="E12" i="248"/>
  <c r="E9" i="248"/>
  <c r="E13" i="248"/>
  <c r="E15" i="248"/>
  <c r="E10" i="248"/>
  <c r="E14" i="248"/>
  <c r="E18" i="248"/>
  <c r="E11" i="248"/>
  <c r="E19" i="248"/>
  <c r="K8" i="250"/>
  <c r="K12" i="250"/>
  <c r="K9" i="250"/>
  <c r="K13" i="250"/>
  <c r="K10" i="250"/>
  <c r="K14" i="250"/>
  <c r="K18" i="250"/>
  <c r="K11" i="250"/>
  <c r="K15" i="250"/>
  <c r="K19" i="250"/>
  <c r="H8" i="250"/>
  <c r="H12" i="250"/>
  <c r="H16" i="250"/>
  <c r="H9" i="250"/>
  <c r="H13" i="250"/>
  <c r="H10" i="250"/>
  <c r="H14" i="250"/>
  <c r="H18" i="250"/>
  <c r="H11" i="250"/>
  <c r="H15" i="250"/>
  <c r="H19" i="250"/>
  <c r="E8" i="250"/>
  <c r="E12" i="250"/>
  <c r="E9" i="250"/>
  <c r="E13" i="250"/>
  <c r="E10" i="250"/>
  <c r="E14" i="250"/>
  <c r="E18" i="250"/>
  <c r="E11" i="250"/>
  <c r="E15" i="250"/>
  <c r="E19" i="250"/>
  <c r="K8" i="247"/>
  <c r="K12" i="247"/>
  <c r="K9" i="247"/>
  <c r="K13" i="247"/>
  <c r="K10" i="247"/>
  <c r="K14" i="247"/>
  <c r="K18" i="247"/>
  <c r="K11" i="247"/>
  <c r="K15" i="247"/>
  <c r="K19" i="247"/>
  <c r="H8" i="247"/>
  <c r="H9" i="247"/>
  <c r="H13" i="247"/>
  <c r="H10" i="247"/>
  <c r="H14" i="247"/>
  <c r="H18" i="247"/>
  <c r="H16" i="247"/>
  <c r="H11" i="247"/>
  <c r="H15" i="247"/>
  <c r="H19" i="247"/>
  <c r="H12" i="247"/>
  <c r="E8" i="247"/>
  <c r="E9" i="247"/>
  <c r="E13" i="247"/>
  <c r="E10" i="247"/>
  <c r="E14" i="247"/>
  <c r="E18" i="247"/>
  <c r="E12" i="247"/>
  <c r="E11" i="247"/>
  <c r="E15" i="247"/>
  <c r="E19" i="247"/>
  <c r="K24" i="243"/>
  <c r="K8" i="243"/>
  <c r="K12" i="243"/>
  <c r="K9" i="243"/>
  <c r="K13" i="243"/>
  <c r="K10" i="243"/>
  <c r="K14" i="243"/>
  <c r="K18" i="243"/>
  <c r="K11" i="243"/>
  <c r="K15" i="243"/>
  <c r="K19" i="243"/>
  <c r="H8" i="243"/>
  <c r="H12" i="243"/>
  <c r="H16" i="243"/>
  <c r="H15" i="243"/>
  <c r="H9" i="243"/>
  <c r="H13" i="243"/>
  <c r="H10" i="243"/>
  <c r="H14" i="243"/>
  <c r="H18" i="243"/>
  <c r="H11" i="243"/>
  <c r="H19" i="243"/>
  <c r="E8" i="243"/>
  <c r="E12" i="243"/>
  <c r="E9" i="243"/>
  <c r="E13" i="243"/>
  <c r="E10" i="243"/>
  <c r="E14" i="243"/>
  <c r="E18" i="243"/>
  <c r="E11" i="243"/>
  <c r="E15" i="243"/>
  <c r="E19" i="243"/>
  <c r="K8" i="239"/>
  <c r="K12" i="239"/>
  <c r="K16" i="239"/>
  <c r="K9" i="239"/>
  <c r="K10" i="239"/>
  <c r="K14" i="239"/>
  <c r="K18" i="239"/>
  <c r="K13" i="239"/>
  <c r="K11" i="239"/>
  <c r="K15" i="239"/>
  <c r="K19" i="239"/>
  <c r="H8" i="239"/>
  <c r="H12" i="239"/>
  <c r="H16" i="239"/>
  <c r="H9" i="239"/>
  <c r="H13" i="239"/>
  <c r="H10" i="239"/>
  <c r="H14" i="239"/>
  <c r="H18" i="239"/>
  <c r="H11" i="239"/>
  <c r="H15" i="239"/>
  <c r="H19" i="239"/>
  <c r="E27" i="239"/>
  <c r="E8" i="239"/>
  <c r="E12" i="239"/>
  <c r="E9" i="239"/>
  <c r="E13" i="239"/>
  <c r="E10" i="239"/>
  <c r="E14" i="239"/>
  <c r="E18" i="239"/>
  <c r="E11" i="239"/>
  <c r="E15" i="239"/>
  <c r="E19" i="239"/>
  <c r="K8" i="238"/>
  <c r="K12" i="238"/>
  <c r="K16" i="238"/>
  <c r="K9" i="238"/>
  <c r="K13" i="238"/>
  <c r="K10" i="238"/>
  <c r="K14" i="238"/>
  <c r="K18" i="238"/>
  <c r="K11" i="238"/>
  <c r="K15" i="238"/>
  <c r="K19" i="238"/>
  <c r="H7" i="238"/>
  <c r="H26" i="238"/>
  <c r="H27" i="238"/>
  <c r="H25" i="238"/>
  <c r="H8" i="238"/>
  <c r="H12" i="238"/>
  <c r="H16" i="238"/>
  <c r="H9" i="238"/>
  <c r="H13" i="238"/>
  <c r="H10" i="238"/>
  <c r="H14" i="238"/>
  <c r="H18" i="238"/>
  <c r="H11" i="238"/>
  <c r="H15" i="238"/>
  <c r="H19" i="238"/>
  <c r="E8" i="238"/>
  <c r="E12" i="238"/>
  <c r="E9" i="238"/>
  <c r="E13" i="238"/>
  <c r="E10" i="238"/>
  <c r="E14" i="238"/>
  <c r="E18" i="238"/>
  <c r="E11" i="238"/>
  <c r="E15" i="238"/>
  <c r="E19" i="238"/>
  <c r="K27" i="242"/>
  <c r="K24" i="242"/>
  <c r="K24" i="257"/>
  <c r="E24" i="239"/>
  <c r="K7" i="243"/>
  <c r="K28" i="242"/>
  <c r="H27" i="253"/>
  <c r="K29" i="176"/>
  <c r="E24" i="251"/>
  <c r="E24" i="257"/>
  <c r="K28" i="243"/>
  <c r="K26" i="250"/>
  <c r="K26" i="242"/>
  <c r="E28" i="251"/>
  <c r="E7" i="251"/>
  <c r="K28" i="257"/>
  <c r="E28" i="257"/>
  <c r="E26" i="257"/>
  <c r="K27" i="260"/>
  <c r="K25" i="260"/>
  <c r="E27" i="251"/>
  <c r="E25" i="257"/>
  <c r="K28" i="241"/>
  <c r="K25" i="242"/>
  <c r="E25" i="251"/>
  <c r="E7" i="257"/>
  <c r="K7" i="260"/>
  <c r="M7" i="362"/>
  <c r="K20" i="176"/>
  <c r="K29" i="181"/>
  <c r="K20" i="181"/>
  <c r="D20" i="243"/>
  <c r="G20" i="238"/>
  <c r="K29" i="178"/>
  <c r="K29" i="177"/>
  <c r="K20" i="182"/>
  <c r="K29" i="182"/>
  <c r="J20" i="179"/>
  <c r="G20" i="179"/>
  <c r="J20" i="172"/>
  <c r="K27" i="257"/>
  <c r="H24" i="253"/>
  <c r="H28" i="253"/>
  <c r="H26" i="253"/>
  <c r="H25" i="253"/>
  <c r="H7" i="253"/>
  <c r="M10" i="252"/>
  <c r="L31" i="252"/>
  <c r="M11" i="252"/>
  <c r="M15" i="252"/>
  <c r="M9" i="252"/>
  <c r="M19" i="252"/>
  <c r="M12" i="252"/>
  <c r="M7" i="252"/>
  <c r="K25" i="244"/>
  <c r="K26" i="244"/>
  <c r="K7" i="244"/>
  <c r="K23" i="244"/>
  <c r="K28" i="244"/>
  <c r="K24" i="244"/>
  <c r="K24" i="249"/>
  <c r="K27" i="249"/>
  <c r="K7" i="249"/>
  <c r="K28" i="249"/>
  <c r="K23" i="249"/>
  <c r="K25" i="249"/>
  <c r="K26" i="249"/>
  <c r="K25" i="241"/>
  <c r="K25" i="250"/>
  <c r="K23" i="247"/>
  <c r="K27" i="247"/>
  <c r="K24" i="247"/>
  <c r="K25" i="247"/>
  <c r="K28" i="247"/>
  <c r="K26" i="247"/>
  <c r="K7" i="247"/>
  <c r="K26" i="243"/>
  <c r="K23" i="243"/>
  <c r="K25" i="243"/>
  <c r="K27" i="243"/>
  <c r="E25" i="243"/>
  <c r="E23" i="243"/>
  <c r="E24" i="243"/>
  <c r="E27" i="243"/>
  <c r="E7" i="243"/>
  <c r="E28" i="243"/>
  <c r="E26" i="243"/>
  <c r="H24" i="239"/>
  <c r="H26" i="239"/>
  <c r="H25" i="239"/>
  <c r="E26" i="239"/>
  <c r="E25" i="239"/>
  <c r="E7" i="239"/>
  <c r="E28" i="239"/>
  <c r="E23" i="239"/>
  <c r="K20" i="178"/>
  <c r="K20" i="174"/>
  <c r="K20" i="173"/>
  <c r="K29" i="173"/>
  <c r="K7" i="172"/>
  <c r="K26" i="172"/>
  <c r="K25" i="172"/>
  <c r="K27" i="172"/>
  <c r="K28" i="172"/>
  <c r="E29" i="180"/>
  <c r="E20" i="180"/>
  <c r="J20" i="245"/>
  <c r="D20" i="179"/>
  <c r="H27" i="252"/>
  <c r="G20" i="239"/>
  <c r="E26" i="238"/>
  <c r="M7" i="238"/>
  <c r="K23" i="250"/>
  <c r="K24" i="250"/>
  <c r="K23" i="255"/>
  <c r="K7" i="255"/>
  <c r="K26" i="256"/>
  <c r="E27" i="362"/>
  <c r="E23" i="175"/>
  <c r="E28" i="175"/>
  <c r="J20" i="244"/>
  <c r="J20" i="251"/>
  <c r="G20" i="175"/>
  <c r="J20" i="256"/>
  <c r="K20" i="177"/>
  <c r="J20" i="175"/>
  <c r="E23" i="238"/>
  <c r="E24" i="238"/>
  <c r="H27" i="239"/>
  <c r="H7" i="239"/>
  <c r="E27" i="238"/>
  <c r="E25" i="238"/>
  <c r="E28" i="238"/>
  <c r="J20" i="250"/>
  <c r="K7" i="250"/>
  <c r="K27" i="250"/>
  <c r="K28" i="250"/>
  <c r="J20" i="246"/>
  <c r="K27" i="255"/>
  <c r="K28" i="256"/>
  <c r="D20" i="362"/>
  <c r="E27" i="175"/>
  <c r="E25" i="175"/>
  <c r="D20" i="250"/>
  <c r="E29" i="178"/>
  <c r="K27" i="179"/>
  <c r="K26" i="179"/>
  <c r="K24" i="179"/>
  <c r="K28" i="179"/>
  <c r="K7" i="179"/>
  <c r="K25" i="179"/>
  <c r="K23" i="179"/>
  <c r="H28" i="239"/>
  <c r="E7" i="238"/>
  <c r="D20" i="239"/>
  <c r="H23" i="239"/>
  <c r="D20" i="247"/>
  <c r="E24" i="252"/>
  <c r="K23" i="256"/>
  <c r="K23" i="172"/>
  <c r="E7" i="175"/>
  <c r="J20" i="248"/>
  <c r="K26" i="260"/>
  <c r="E28" i="260"/>
  <c r="K25" i="257"/>
  <c r="K23" i="257"/>
  <c r="K7" i="257"/>
  <c r="K26" i="257"/>
  <c r="K25" i="256"/>
  <c r="J20" i="255"/>
  <c r="M15" i="254"/>
  <c r="M19" i="254"/>
  <c r="M11" i="254"/>
  <c r="M7" i="254"/>
  <c r="M8" i="254"/>
  <c r="M10" i="254"/>
  <c r="M9" i="254"/>
  <c r="L31" i="254"/>
  <c r="N18" i="254" s="1"/>
  <c r="M8" i="252"/>
  <c r="K31" i="365"/>
  <c r="E29" i="183"/>
  <c r="E20" i="182"/>
  <c r="E29" i="182"/>
  <c r="H26" i="179"/>
  <c r="H7" i="179"/>
  <c r="H27" i="179"/>
  <c r="H28" i="179"/>
  <c r="H24" i="179"/>
  <c r="H25" i="179"/>
  <c r="H23" i="179"/>
  <c r="E26" i="179"/>
  <c r="E27" i="179"/>
  <c r="E28" i="179"/>
  <c r="E7" i="179"/>
  <c r="E24" i="179"/>
  <c r="E25" i="179"/>
  <c r="E23" i="179"/>
  <c r="G20" i="362"/>
  <c r="J20" i="260"/>
  <c r="E26" i="253"/>
  <c r="E27" i="252"/>
  <c r="J20" i="242"/>
  <c r="K26" i="241"/>
  <c r="K7" i="241"/>
  <c r="K27" i="241"/>
  <c r="K23" i="241"/>
  <c r="H29" i="183"/>
  <c r="E20" i="183"/>
  <c r="H20" i="183"/>
  <c r="E20" i="178"/>
  <c r="H20" i="178"/>
  <c r="H29" i="178"/>
  <c r="H20" i="176"/>
  <c r="E29" i="176"/>
  <c r="H29" i="176"/>
  <c r="E20" i="176"/>
  <c r="E20" i="174"/>
  <c r="E29" i="174"/>
  <c r="H20" i="174"/>
  <c r="H29" i="174"/>
  <c r="E20" i="181"/>
  <c r="H29" i="181"/>
  <c r="H20" i="181"/>
  <c r="E29" i="181"/>
  <c r="E29" i="177"/>
  <c r="E29" i="173"/>
  <c r="K20" i="180"/>
  <c r="K29" i="180"/>
  <c r="H29" i="177"/>
  <c r="H20" i="177"/>
  <c r="E20" i="177"/>
  <c r="H29" i="173"/>
  <c r="E20" i="173"/>
  <c r="H20" i="173"/>
  <c r="H20" i="182"/>
  <c r="H29" i="182"/>
  <c r="K31" i="367"/>
  <c r="K31" i="371"/>
  <c r="K31" i="368"/>
  <c r="K31" i="370"/>
  <c r="K31" i="372"/>
  <c r="K31" i="374"/>
  <c r="K31" i="369"/>
  <c r="K31" i="377"/>
  <c r="K31" i="366"/>
  <c r="K31" i="373"/>
  <c r="K31" i="375"/>
  <c r="K31" i="376"/>
  <c r="H25" i="175"/>
  <c r="H7" i="175"/>
  <c r="M11" i="362"/>
  <c r="E25" i="362"/>
  <c r="K23" i="259"/>
  <c r="K7" i="259"/>
  <c r="K28" i="259"/>
  <c r="K27" i="259"/>
  <c r="J20" i="257"/>
  <c r="E7" i="253"/>
  <c r="E23" i="253"/>
  <c r="D20" i="253"/>
  <c r="H26" i="252"/>
  <c r="E23" i="252"/>
  <c r="E26" i="252"/>
  <c r="E25" i="252"/>
  <c r="J20" i="247"/>
  <c r="K31" i="363"/>
  <c r="H27" i="175"/>
  <c r="H28" i="175"/>
  <c r="H23" i="175"/>
  <c r="H26" i="175"/>
  <c r="M12" i="362"/>
  <c r="M10" i="362"/>
  <c r="M8" i="362"/>
  <c r="E7" i="362"/>
  <c r="E26" i="362"/>
  <c r="E28" i="362"/>
  <c r="E24" i="260"/>
  <c r="E26" i="260"/>
  <c r="E7" i="260"/>
  <c r="E23" i="260"/>
  <c r="E25" i="260"/>
  <c r="K26" i="259"/>
  <c r="K25" i="259"/>
  <c r="K24" i="259"/>
  <c r="M8" i="253"/>
  <c r="L31" i="253"/>
  <c r="N18" i="253" s="1"/>
  <c r="M9" i="253"/>
  <c r="M15" i="253"/>
  <c r="G20" i="253"/>
  <c r="E24" i="253"/>
  <c r="E28" i="253"/>
  <c r="E25" i="253"/>
  <c r="E27" i="253"/>
  <c r="H25" i="252"/>
  <c r="H7" i="252"/>
  <c r="D20" i="246"/>
  <c r="E27" i="246"/>
  <c r="J20" i="249"/>
  <c r="K25" i="245"/>
  <c r="K27" i="245"/>
  <c r="D20" i="241"/>
  <c r="J20" i="243"/>
  <c r="J20" i="239"/>
  <c r="K31" i="364"/>
  <c r="D20" i="175"/>
  <c r="K24" i="175"/>
  <c r="K7" i="175"/>
  <c r="K23" i="175"/>
  <c r="K27" i="175"/>
  <c r="K26" i="175"/>
  <c r="K28" i="175"/>
  <c r="K25" i="175"/>
  <c r="H27" i="172"/>
  <c r="H23" i="172"/>
  <c r="H7" i="172"/>
  <c r="H25" i="172"/>
  <c r="H26" i="172"/>
  <c r="H28" i="172"/>
  <c r="H24" i="172"/>
  <c r="D20" i="172"/>
  <c r="E26" i="172"/>
  <c r="E28" i="172"/>
  <c r="E24" i="172"/>
  <c r="E25" i="172"/>
  <c r="E7" i="172"/>
  <c r="E27" i="172"/>
  <c r="E23" i="172"/>
  <c r="G20" i="172"/>
  <c r="L31" i="362"/>
  <c r="N18" i="362" s="1"/>
  <c r="E23" i="362"/>
  <c r="M9" i="362"/>
  <c r="K26" i="362"/>
  <c r="K23" i="362"/>
  <c r="K25" i="362"/>
  <c r="K27" i="362"/>
  <c r="K28" i="362"/>
  <c r="K24" i="362"/>
  <c r="K7" i="362"/>
  <c r="J20" i="362"/>
  <c r="D20" i="260"/>
  <c r="H27" i="260"/>
  <c r="H23" i="260"/>
  <c r="H28" i="260"/>
  <c r="H24" i="260"/>
  <c r="H7" i="260"/>
  <c r="H26" i="260"/>
  <c r="H25" i="260"/>
  <c r="G20" i="260"/>
  <c r="G20" i="259"/>
  <c r="J20" i="259"/>
  <c r="H27" i="259"/>
  <c r="H23" i="259"/>
  <c r="H25" i="259"/>
  <c r="H26" i="259"/>
  <c r="H28" i="259"/>
  <c r="H24" i="259"/>
  <c r="H7" i="259"/>
  <c r="D20" i="259"/>
  <c r="E26" i="259"/>
  <c r="E28" i="259"/>
  <c r="E24" i="259"/>
  <c r="E25" i="259"/>
  <c r="E27" i="259"/>
  <c r="E23" i="259"/>
  <c r="E7" i="259"/>
  <c r="D20" i="257"/>
  <c r="H27" i="257"/>
  <c r="H23" i="257"/>
  <c r="H28" i="257"/>
  <c r="H24" i="257"/>
  <c r="H7" i="257"/>
  <c r="H26" i="257"/>
  <c r="H25" i="257"/>
  <c r="G20" i="257"/>
  <c r="E26" i="256"/>
  <c r="E24" i="256"/>
  <c r="E27" i="256"/>
  <c r="E23" i="256"/>
  <c r="E28" i="256"/>
  <c r="E25" i="256"/>
  <c r="E7" i="256"/>
  <c r="D20" i="256"/>
  <c r="G20" i="256"/>
  <c r="H27" i="256"/>
  <c r="H23" i="256"/>
  <c r="H26" i="256"/>
  <c r="H28" i="256"/>
  <c r="H24" i="256"/>
  <c r="H7" i="256"/>
  <c r="H25" i="256"/>
  <c r="E26" i="255"/>
  <c r="E24" i="255"/>
  <c r="E25" i="255"/>
  <c r="E27" i="255"/>
  <c r="E23" i="255"/>
  <c r="E7" i="255"/>
  <c r="E28" i="255"/>
  <c r="G20" i="255"/>
  <c r="D20" i="255"/>
  <c r="H27" i="255"/>
  <c r="H23" i="255"/>
  <c r="H28" i="255"/>
  <c r="H24" i="255"/>
  <c r="H7" i="255"/>
  <c r="H25" i="255"/>
  <c r="H26" i="255"/>
  <c r="G20" i="254"/>
  <c r="J20" i="254"/>
  <c r="K26" i="254"/>
  <c r="K27" i="254"/>
  <c r="K23" i="254"/>
  <c r="K7" i="254"/>
  <c r="K25" i="254"/>
  <c r="K28" i="254"/>
  <c r="K24" i="254"/>
  <c r="H27" i="254"/>
  <c r="H23" i="254"/>
  <c r="H28" i="254"/>
  <c r="H24" i="254"/>
  <c r="H26" i="254"/>
  <c r="H7" i="254"/>
  <c r="H25" i="254"/>
  <c r="M11" i="253"/>
  <c r="M19" i="253"/>
  <c r="M10" i="253"/>
  <c r="M12" i="253"/>
  <c r="J20" i="253"/>
  <c r="K26" i="253"/>
  <c r="K7" i="253"/>
  <c r="K25" i="253"/>
  <c r="K28" i="253"/>
  <c r="K24" i="253"/>
  <c r="K27" i="253"/>
  <c r="K23" i="253"/>
  <c r="G20" i="252"/>
  <c r="H24" i="252"/>
  <c r="H28" i="252"/>
  <c r="E28" i="252"/>
  <c r="E7" i="252"/>
  <c r="K26" i="252"/>
  <c r="K25" i="252"/>
  <c r="K7" i="252"/>
  <c r="K28" i="252"/>
  <c r="K24" i="252"/>
  <c r="K27" i="252"/>
  <c r="K23" i="252"/>
  <c r="J20" i="252"/>
  <c r="D20" i="252"/>
  <c r="D20" i="251"/>
  <c r="G20" i="251"/>
  <c r="H27" i="251"/>
  <c r="H23" i="251"/>
  <c r="H26" i="251"/>
  <c r="H28" i="251"/>
  <c r="H24" i="251"/>
  <c r="H7" i="251"/>
  <c r="H25" i="251"/>
  <c r="H27" i="246"/>
  <c r="H28" i="246"/>
  <c r="E24" i="246"/>
  <c r="E25" i="246"/>
  <c r="H23" i="246"/>
  <c r="H24" i="246"/>
  <c r="H25" i="246"/>
  <c r="E28" i="246"/>
  <c r="H26" i="246"/>
  <c r="E7" i="246"/>
  <c r="E23" i="246"/>
  <c r="G20" i="246"/>
  <c r="E26" i="244"/>
  <c r="E24" i="244"/>
  <c r="E25" i="244"/>
  <c r="E7" i="244"/>
  <c r="E27" i="244"/>
  <c r="E23" i="244"/>
  <c r="E28" i="244"/>
  <c r="D20" i="244"/>
  <c r="G20" i="244"/>
  <c r="H27" i="244"/>
  <c r="H23" i="244"/>
  <c r="H28" i="244"/>
  <c r="H24" i="244"/>
  <c r="H7" i="244"/>
  <c r="H25" i="244"/>
  <c r="H26" i="244"/>
  <c r="D20" i="242"/>
  <c r="G20" i="242"/>
  <c r="H27" i="242"/>
  <c r="H23" i="242"/>
  <c r="H28" i="242"/>
  <c r="H24" i="242"/>
  <c r="H7" i="242"/>
  <c r="H25" i="242"/>
  <c r="H26" i="242"/>
  <c r="D20" i="249"/>
  <c r="H27" i="249"/>
  <c r="H23" i="249"/>
  <c r="H25" i="249"/>
  <c r="H28" i="249"/>
  <c r="H24" i="249"/>
  <c r="H7" i="249"/>
  <c r="H26" i="249"/>
  <c r="G20" i="249"/>
  <c r="E26" i="249"/>
  <c r="E28" i="249"/>
  <c r="E25" i="249"/>
  <c r="E27" i="249"/>
  <c r="E23" i="249"/>
  <c r="E24" i="249"/>
  <c r="E7" i="249"/>
  <c r="K26" i="245"/>
  <c r="K23" i="245"/>
  <c r="K24" i="245"/>
  <c r="K7" i="245"/>
  <c r="E26" i="245"/>
  <c r="E24" i="245"/>
  <c r="E25" i="245"/>
  <c r="E7" i="245"/>
  <c r="E27" i="245"/>
  <c r="E23" i="245"/>
  <c r="E28" i="245"/>
  <c r="D20" i="245"/>
  <c r="G20" i="245"/>
  <c r="H27" i="245"/>
  <c r="H23" i="245"/>
  <c r="H28" i="245"/>
  <c r="H24" i="245"/>
  <c r="H7" i="245"/>
  <c r="H25" i="245"/>
  <c r="H26" i="245"/>
  <c r="G20" i="241"/>
  <c r="H27" i="241"/>
  <c r="H23" i="241"/>
  <c r="H26" i="241"/>
  <c r="H28" i="241"/>
  <c r="H24" i="241"/>
  <c r="H7" i="241"/>
  <c r="H25" i="241"/>
  <c r="J20" i="241"/>
  <c r="G20" i="248"/>
  <c r="E26" i="248"/>
  <c r="E28" i="248"/>
  <c r="E24" i="248"/>
  <c r="E7" i="248"/>
  <c r="E27" i="248"/>
  <c r="E23" i="248"/>
  <c r="E25" i="248"/>
  <c r="D20" i="248"/>
  <c r="H27" i="248"/>
  <c r="H23" i="248"/>
  <c r="H25" i="248"/>
  <c r="H26" i="248"/>
  <c r="H28" i="248"/>
  <c r="H24" i="248"/>
  <c r="H7" i="248"/>
  <c r="G20" i="250"/>
  <c r="H27" i="250"/>
  <c r="H23" i="250"/>
  <c r="H28" i="250"/>
  <c r="H24" i="250"/>
  <c r="H7" i="250"/>
  <c r="H26" i="250"/>
  <c r="H25" i="250"/>
  <c r="E26" i="247"/>
  <c r="E27" i="247"/>
  <c r="E23" i="247"/>
  <c r="E25" i="247"/>
  <c r="E28" i="247"/>
  <c r="E24" i="247"/>
  <c r="E7" i="247"/>
  <c r="G20" i="247"/>
  <c r="H27" i="247"/>
  <c r="H23" i="247"/>
  <c r="H26" i="247"/>
  <c r="H28" i="247"/>
  <c r="H24" i="247"/>
  <c r="H7" i="247"/>
  <c r="H25" i="247"/>
  <c r="H27" i="243"/>
  <c r="H23" i="243"/>
  <c r="H28" i="243"/>
  <c r="H24" i="243"/>
  <c r="H7" i="243"/>
  <c r="H25" i="243"/>
  <c r="H26" i="243"/>
  <c r="G20" i="243"/>
  <c r="K25" i="239"/>
  <c r="K7" i="239"/>
  <c r="K26" i="239"/>
  <c r="K28" i="239"/>
  <c r="K24" i="239"/>
  <c r="K27" i="239"/>
  <c r="K23" i="239"/>
  <c r="L31" i="239"/>
  <c r="M7" i="239"/>
  <c r="K26" i="238"/>
  <c r="K27" i="238"/>
  <c r="K25" i="238"/>
  <c r="K28" i="238"/>
  <c r="K24" i="238"/>
  <c r="K23" i="238"/>
  <c r="K7" i="238"/>
  <c r="J20" i="238"/>
  <c r="K29" i="246" l="1"/>
  <c r="N14" i="252"/>
  <c r="N18" i="252"/>
  <c r="N17" i="252"/>
  <c r="E29" i="257"/>
  <c r="E29" i="250"/>
  <c r="N16" i="362"/>
  <c r="N17" i="362"/>
  <c r="N16" i="254"/>
  <c r="N17" i="254"/>
  <c r="E29" i="254"/>
  <c r="N16" i="253"/>
  <c r="N17" i="253"/>
  <c r="K29" i="248"/>
  <c r="N17" i="239"/>
  <c r="N16" i="239"/>
  <c r="N25" i="238"/>
  <c r="N17" i="238"/>
  <c r="N16" i="238"/>
  <c r="K31" i="174"/>
  <c r="E20" i="254"/>
  <c r="K29" i="251"/>
  <c r="K31" i="183"/>
  <c r="K20" i="251"/>
  <c r="K20" i="248"/>
  <c r="E20" i="250"/>
  <c r="N11" i="254"/>
  <c r="N14" i="254"/>
  <c r="N13" i="254"/>
  <c r="N11" i="253"/>
  <c r="N14" i="253"/>
  <c r="N13" i="253"/>
  <c r="N9" i="252"/>
  <c r="N13" i="252"/>
  <c r="N8" i="362"/>
  <c r="N13" i="362"/>
  <c r="N15" i="362"/>
  <c r="N14" i="362"/>
  <c r="H29" i="362"/>
  <c r="N14" i="239"/>
  <c r="N8" i="239"/>
  <c r="N18" i="239"/>
  <c r="N10" i="239"/>
  <c r="N12" i="239"/>
  <c r="N15" i="239"/>
  <c r="N13" i="239"/>
  <c r="N11" i="239"/>
  <c r="N9" i="239"/>
  <c r="N19" i="239"/>
  <c r="N10" i="238"/>
  <c r="N9" i="238"/>
  <c r="N12" i="238"/>
  <c r="N18" i="238"/>
  <c r="N15" i="238"/>
  <c r="N14" i="238"/>
  <c r="N13" i="238"/>
  <c r="N8" i="238"/>
  <c r="N11" i="238"/>
  <c r="N19" i="238"/>
  <c r="N27" i="254"/>
  <c r="K20" i="246"/>
  <c r="E29" i="242"/>
  <c r="E29" i="241"/>
  <c r="H29" i="238"/>
  <c r="E31" i="178"/>
  <c r="H20" i="362"/>
  <c r="K29" i="242"/>
  <c r="H20" i="238"/>
  <c r="K31" i="177"/>
  <c r="N10" i="252"/>
  <c r="N19" i="252"/>
  <c r="E29" i="251"/>
  <c r="E20" i="242"/>
  <c r="E20" i="241"/>
  <c r="K31" i="176"/>
  <c r="K29" i="260"/>
  <c r="E29" i="175"/>
  <c r="K29" i="250"/>
  <c r="E29" i="239"/>
  <c r="K31" i="181"/>
  <c r="E20" i="257"/>
  <c r="K20" i="242"/>
  <c r="E20" i="251"/>
  <c r="N24" i="252"/>
  <c r="M20" i="252"/>
  <c r="K31" i="182"/>
  <c r="K20" i="255"/>
  <c r="N12" i="252"/>
  <c r="N15" i="252"/>
  <c r="N25" i="252"/>
  <c r="N10" i="253"/>
  <c r="N27" i="253"/>
  <c r="E31" i="180"/>
  <c r="K20" i="250"/>
  <c r="N7" i="252"/>
  <c r="N23" i="252"/>
  <c r="N16" i="252"/>
  <c r="N11" i="252"/>
  <c r="N26" i="252"/>
  <c r="H29" i="253"/>
  <c r="N8" i="252"/>
  <c r="N27" i="252"/>
  <c r="N28" i="252"/>
  <c r="K31" i="178"/>
  <c r="K29" i="243"/>
  <c r="K29" i="244"/>
  <c r="K31" i="173"/>
  <c r="K20" i="256"/>
  <c r="K29" i="255"/>
  <c r="N15" i="253"/>
  <c r="N8" i="253"/>
  <c r="N9" i="253"/>
  <c r="H20" i="253"/>
  <c r="N12" i="253"/>
  <c r="N23" i="253"/>
  <c r="E29" i="252"/>
  <c r="K20" i="244"/>
  <c r="K20" i="249"/>
  <c r="K29" i="249"/>
  <c r="K20" i="247"/>
  <c r="K29" i="247"/>
  <c r="K20" i="243"/>
  <c r="E20" i="243"/>
  <c r="E29" i="243"/>
  <c r="H20" i="239"/>
  <c r="E20" i="239"/>
  <c r="N23" i="238"/>
  <c r="E20" i="175"/>
  <c r="K20" i="172"/>
  <c r="K29" i="172"/>
  <c r="K20" i="241"/>
  <c r="H29" i="239"/>
  <c r="N19" i="253"/>
  <c r="N7" i="253"/>
  <c r="M20" i="238"/>
  <c r="E29" i="238"/>
  <c r="E20" i="238"/>
  <c r="K29" i="259"/>
  <c r="K29" i="245"/>
  <c r="K29" i="241"/>
  <c r="N27" i="238"/>
  <c r="N7" i="238"/>
  <c r="N24" i="238"/>
  <c r="N26" i="238"/>
  <c r="N28" i="238"/>
  <c r="E29" i="253"/>
  <c r="K20" i="260"/>
  <c r="E29" i="362"/>
  <c r="E31" i="177"/>
  <c r="K31" i="180"/>
  <c r="H31" i="183"/>
  <c r="K29" i="256"/>
  <c r="H31" i="177"/>
  <c r="H31" i="181"/>
  <c r="E31" i="183"/>
  <c r="H29" i="179"/>
  <c r="E31" i="182"/>
  <c r="K29" i="179"/>
  <c r="K20" i="179"/>
  <c r="E20" i="260"/>
  <c r="E29" i="260"/>
  <c r="K20" i="257"/>
  <c r="K29" i="257"/>
  <c r="N19" i="254"/>
  <c r="M20" i="254"/>
  <c r="N8" i="254"/>
  <c r="N25" i="254"/>
  <c r="N26" i="254"/>
  <c r="N7" i="254"/>
  <c r="N12" i="254"/>
  <c r="N9" i="254"/>
  <c r="N28" i="254"/>
  <c r="N23" i="254"/>
  <c r="N10" i="254"/>
  <c r="N15" i="254"/>
  <c r="N24" i="254"/>
  <c r="N25" i="253"/>
  <c r="N26" i="253"/>
  <c r="N24" i="253"/>
  <c r="N28" i="253"/>
  <c r="E31" i="173"/>
  <c r="E29" i="179"/>
  <c r="E20" i="179"/>
  <c r="H20" i="175"/>
  <c r="H31" i="178"/>
  <c r="H31" i="176"/>
  <c r="E31" i="176"/>
  <c r="H31" i="174"/>
  <c r="E31" i="174"/>
  <c r="E31" i="181"/>
  <c r="H31" i="173"/>
  <c r="H31" i="182"/>
  <c r="N24" i="362"/>
  <c r="E29" i="246"/>
  <c r="E29" i="245"/>
  <c r="H29" i="175"/>
  <c r="N28" i="362"/>
  <c r="N10" i="362"/>
  <c r="N19" i="362"/>
  <c r="M20" i="362"/>
  <c r="N7" i="362"/>
  <c r="N11" i="362"/>
  <c r="N27" i="362"/>
  <c r="N9" i="362"/>
  <c r="E20" i="362"/>
  <c r="K20" i="259"/>
  <c r="E29" i="255"/>
  <c r="M20" i="253"/>
  <c r="E20" i="253"/>
  <c r="H20" i="252"/>
  <c r="H29" i="252"/>
  <c r="E20" i="252"/>
  <c r="H20" i="246"/>
  <c r="H29" i="246"/>
  <c r="E20" i="246"/>
  <c r="E29" i="249"/>
  <c r="K20" i="245"/>
  <c r="H20" i="241"/>
  <c r="H29" i="241"/>
  <c r="K20" i="175"/>
  <c r="K29" i="175"/>
  <c r="E20" i="172"/>
  <c r="H20" i="172"/>
  <c r="E29" i="172"/>
  <c r="H29" i="172"/>
  <c r="N26" i="362"/>
  <c r="N23" i="362"/>
  <c r="N12" i="362"/>
  <c r="N25" i="362"/>
  <c r="K29" i="362"/>
  <c r="K20" i="362"/>
  <c r="H20" i="260"/>
  <c r="H29" i="260"/>
  <c r="H29" i="259"/>
  <c r="E20" i="259"/>
  <c r="E29" i="259"/>
  <c r="H20" i="259"/>
  <c r="H29" i="257"/>
  <c r="H20" i="257"/>
  <c r="E29" i="256"/>
  <c r="H20" i="256"/>
  <c r="H29" i="256"/>
  <c r="E20" i="256"/>
  <c r="H20" i="255"/>
  <c r="E20" i="255"/>
  <c r="H29" i="255"/>
  <c r="K29" i="254"/>
  <c r="H29" i="254"/>
  <c r="K20" i="254"/>
  <c r="H20" i="254"/>
  <c r="K29" i="253"/>
  <c r="K20" i="253"/>
  <c r="K29" i="252"/>
  <c r="K20" i="252"/>
  <c r="H20" i="251"/>
  <c r="H29" i="251"/>
  <c r="H20" i="244"/>
  <c r="E20" i="244"/>
  <c r="H29" i="244"/>
  <c r="E29" i="244"/>
  <c r="H29" i="242"/>
  <c r="H20" i="242"/>
  <c r="H20" i="249"/>
  <c r="H29" i="249"/>
  <c r="E20" i="249"/>
  <c r="H29" i="245"/>
  <c r="E20" i="245"/>
  <c r="H20" i="245"/>
  <c r="E20" i="248"/>
  <c r="H20" i="248"/>
  <c r="H29" i="248"/>
  <c r="E29" i="248"/>
  <c r="H20" i="250"/>
  <c r="H29" i="250"/>
  <c r="H20" i="247"/>
  <c r="E29" i="247"/>
  <c r="H29" i="247"/>
  <c r="E20" i="247"/>
  <c r="H20" i="243"/>
  <c r="H29" i="243"/>
  <c r="N27" i="239"/>
  <c r="N23" i="239"/>
  <c r="N24" i="239"/>
  <c r="N28" i="239"/>
  <c r="N7" i="239"/>
  <c r="N26" i="239"/>
  <c r="N25" i="239"/>
  <c r="M20" i="239"/>
  <c r="K20" i="239"/>
  <c r="K29" i="239"/>
  <c r="K20" i="238"/>
  <c r="K29" i="238"/>
  <c r="E31" i="257" l="1"/>
  <c r="K31" i="246"/>
  <c r="E31" i="250"/>
  <c r="E31" i="254"/>
  <c r="K31" i="260"/>
  <c r="K31" i="251"/>
  <c r="K31" i="245"/>
  <c r="K31" i="248"/>
  <c r="H31" i="238"/>
  <c r="H31" i="362"/>
  <c r="E31" i="251"/>
  <c r="K31" i="242"/>
  <c r="E31" i="242"/>
  <c r="E31" i="249"/>
  <c r="E31" i="241"/>
  <c r="H31" i="253"/>
  <c r="E31" i="239"/>
  <c r="K31" i="250"/>
  <c r="K31" i="247"/>
  <c r="E31" i="252"/>
  <c r="K31" i="256"/>
  <c r="E31" i="175"/>
  <c r="K31" i="249"/>
  <c r="E31" i="243"/>
  <c r="K31" i="244"/>
  <c r="K31" i="255"/>
  <c r="N20" i="252"/>
  <c r="N29" i="252"/>
  <c r="E31" i="362"/>
  <c r="K31" i="243"/>
  <c r="H31" i="239"/>
  <c r="K31" i="172"/>
  <c r="K31" i="241"/>
  <c r="E31" i="238"/>
  <c r="E31" i="179"/>
  <c r="K31" i="179"/>
  <c r="E31" i="260"/>
  <c r="E31" i="253"/>
  <c r="H31" i="175"/>
  <c r="K31" i="257"/>
  <c r="K31" i="259"/>
  <c r="H31" i="252"/>
  <c r="E31" i="244"/>
  <c r="E31" i="245"/>
  <c r="N29" i="238"/>
  <c r="N20" i="238"/>
  <c r="H31" i="246"/>
  <c r="N29" i="253"/>
  <c r="N29" i="254"/>
  <c r="N20" i="254"/>
  <c r="N20" i="253"/>
  <c r="E31" i="246"/>
  <c r="E31" i="255"/>
  <c r="K31" i="254"/>
  <c r="H31" i="245"/>
  <c r="N20" i="362"/>
  <c r="N29" i="362"/>
  <c r="H31" i="259"/>
  <c r="H31" i="257"/>
  <c r="K31" i="253"/>
  <c r="H31" i="242"/>
  <c r="H31" i="241"/>
  <c r="E31" i="247"/>
  <c r="H31" i="172"/>
  <c r="E31" i="172"/>
  <c r="K31" i="362"/>
  <c r="H31" i="260"/>
  <c r="E31" i="259"/>
  <c r="E31" i="256"/>
  <c r="H31" i="256"/>
  <c r="H31" i="255"/>
  <c r="H31" i="254"/>
  <c r="K31" i="252"/>
  <c r="H31" i="251"/>
  <c r="H31" i="244"/>
  <c r="H31" i="249"/>
  <c r="H31" i="248"/>
  <c r="E31" i="248"/>
  <c r="H31" i="250"/>
  <c r="H31" i="247"/>
  <c r="H31" i="243"/>
  <c r="K31" i="239"/>
  <c r="N20" i="239"/>
  <c r="N29" i="239"/>
  <c r="K31" i="238"/>
  <c r="N31" i="252" l="1"/>
  <c r="N31" i="253"/>
  <c r="N31" i="238"/>
  <c r="N31" i="254"/>
  <c r="N31" i="362"/>
  <c r="N31" i="239"/>
  <c r="I29" i="171"/>
  <c r="F29" i="171"/>
  <c r="C29" i="171"/>
  <c r="L28" i="171"/>
  <c r="L27" i="171"/>
  <c r="L26" i="171"/>
  <c r="L25" i="171"/>
  <c r="L24" i="171"/>
  <c r="L23" i="171"/>
  <c r="I20" i="171"/>
  <c r="F20" i="171"/>
  <c r="L7" i="171"/>
  <c r="L23" i="237"/>
  <c r="L29" i="237" s="1"/>
  <c r="L7" i="237"/>
  <c r="I20" i="237"/>
  <c r="J10" i="237" l="1"/>
  <c r="J18" i="237"/>
  <c r="J11" i="237"/>
  <c r="J19" i="237"/>
  <c r="J9" i="237"/>
  <c r="J12" i="237"/>
  <c r="J17" i="237"/>
  <c r="J13" i="237"/>
  <c r="J15" i="237"/>
  <c r="J16" i="237"/>
  <c r="J14" i="237"/>
  <c r="J7" i="237"/>
  <c r="J8" i="237"/>
  <c r="J8" i="171"/>
  <c r="J12" i="171"/>
  <c r="J16" i="171"/>
  <c r="J9" i="171"/>
  <c r="J13" i="171"/>
  <c r="J10" i="171"/>
  <c r="J14" i="171"/>
  <c r="J18" i="171"/>
  <c r="J11" i="171"/>
  <c r="J15" i="171"/>
  <c r="J19" i="171"/>
  <c r="G8" i="171"/>
  <c r="G12" i="171"/>
  <c r="G16" i="171"/>
  <c r="G9" i="171"/>
  <c r="G13" i="171"/>
  <c r="G10" i="171"/>
  <c r="G14" i="171"/>
  <c r="G18" i="171"/>
  <c r="G11" i="171"/>
  <c r="G15" i="171"/>
  <c r="G19" i="171"/>
  <c r="G7" i="171"/>
  <c r="D7" i="171"/>
  <c r="L20" i="171"/>
  <c r="L29" i="171"/>
  <c r="I31" i="171"/>
  <c r="J7" i="171"/>
  <c r="F31" i="171"/>
  <c r="C31" i="171"/>
  <c r="M11" i="171" l="1"/>
  <c r="M13" i="171"/>
  <c r="M12" i="171"/>
  <c r="K8" i="171"/>
  <c r="K12" i="171"/>
  <c r="K16" i="171"/>
  <c r="K9" i="171"/>
  <c r="K13" i="171"/>
  <c r="K10" i="171"/>
  <c r="K14" i="171"/>
  <c r="K18" i="171"/>
  <c r="K11" i="171"/>
  <c r="K15" i="171"/>
  <c r="K19" i="171"/>
  <c r="H8" i="171"/>
  <c r="H12" i="171"/>
  <c r="H16" i="171"/>
  <c r="H9" i="171"/>
  <c r="H13" i="171"/>
  <c r="H10" i="171"/>
  <c r="H14" i="171"/>
  <c r="H18" i="171"/>
  <c r="H11" i="171"/>
  <c r="H15" i="171"/>
  <c r="H19" i="171"/>
  <c r="E8" i="171"/>
  <c r="E12" i="171"/>
  <c r="E16" i="171"/>
  <c r="E10" i="171"/>
  <c r="E14" i="171"/>
  <c r="E18" i="171"/>
  <c r="E9" i="171"/>
  <c r="E11" i="171"/>
  <c r="E15" i="171"/>
  <c r="E19" i="171"/>
  <c r="E13" i="171"/>
  <c r="M8" i="171"/>
  <c r="M19" i="171"/>
  <c r="M15" i="171"/>
  <c r="M16" i="171"/>
  <c r="M10" i="171"/>
  <c r="M9" i="171"/>
  <c r="D20" i="171"/>
  <c r="G20" i="171"/>
  <c r="L31" i="171"/>
  <c r="M7" i="171"/>
  <c r="J20" i="237"/>
  <c r="H25" i="171"/>
  <c r="H7" i="171"/>
  <c r="H28" i="171"/>
  <c r="H24" i="171"/>
  <c r="H27" i="171"/>
  <c r="H23" i="171"/>
  <c r="H26" i="171"/>
  <c r="J20" i="171"/>
  <c r="E27" i="171"/>
  <c r="E23" i="171"/>
  <c r="E7" i="171"/>
  <c r="E25" i="171"/>
  <c r="E26" i="171"/>
  <c r="E28" i="171"/>
  <c r="E24" i="171"/>
  <c r="K27" i="171"/>
  <c r="K23" i="171"/>
  <c r="K7" i="171"/>
  <c r="K28" i="171"/>
  <c r="K26" i="171"/>
  <c r="K25" i="171"/>
  <c r="K24" i="171"/>
  <c r="N12" i="171" l="1"/>
  <c r="N13" i="171"/>
  <c r="N11" i="171"/>
  <c r="N9" i="171"/>
  <c r="N15" i="171"/>
  <c r="N19" i="171"/>
  <c r="N8" i="171"/>
  <c r="N10" i="171"/>
  <c r="N16" i="171"/>
  <c r="N28" i="171"/>
  <c r="N24" i="171"/>
  <c r="N25" i="171"/>
  <c r="M20" i="171"/>
  <c r="N27" i="171"/>
  <c r="N23" i="171"/>
  <c r="N7" i="171"/>
  <c r="N26" i="171"/>
  <c r="K31" i="175"/>
  <c r="H29" i="171"/>
  <c r="K20" i="171"/>
  <c r="E20" i="171"/>
  <c r="H20" i="171"/>
  <c r="K29" i="171"/>
  <c r="E29" i="171"/>
  <c r="H31" i="171" l="1"/>
  <c r="N20" i="171"/>
  <c r="N29" i="171"/>
  <c r="E31" i="171"/>
  <c r="K31" i="171"/>
  <c r="N31" i="171" l="1"/>
  <c r="F29" i="240" l="1"/>
  <c r="F20" i="240"/>
  <c r="C29" i="240"/>
  <c r="C20" i="240"/>
  <c r="I29" i="237"/>
  <c r="F29" i="237"/>
  <c r="F20" i="237"/>
  <c r="G17" i="237" s="1"/>
  <c r="C29" i="237"/>
  <c r="C20" i="237"/>
  <c r="D17" i="237" s="1"/>
  <c r="G17" i="240" l="1"/>
  <c r="G16" i="240"/>
  <c r="D17" i="240"/>
  <c r="D16" i="240"/>
  <c r="J19" i="240"/>
  <c r="G8" i="240"/>
  <c r="G12" i="240"/>
  <c r="G9" i="240"/>
  <c r="G13" i="240"/>
  <c r="G10" i="240"/>
  <c r="G14" i="240"/>
  <c r="G18" i="240"/>
  <c r="G11" i="240"/>
  <c r="G15" i="240"/>
  <c r="G19" i="240"/>
  <c r="D8" i="240"/>
  <c r="D12" i="240"/>
  <c r="D9" i="240"/>
  <c r="D13" i="240"/>
  <c r="D10" i="240"/>
  <c r="D14" i="240"/>
  <c r="D18" i="240"/>
  <c r="D11" i="240"/>
  <c r="D15" i="240"/>
  <c r="D19" i="240"/>
  <c r="G8" i="237"/>
  <c r="G12" i="237"/>
  <c r="G16" i="237"/>
  <c r="G9" i="237"/>
  <c r="G13" i="237"/>
  <c r="G11" i="237"/>
  <c r="G10" i="237"/>
  <c r="G14" i="237"/>
  <c r="G18" i="237"/>
  <c r="G15" i="237"/>
  <c r="G19" i="237"/>
  <c r="D9" i="237"/>
  <c r="D13" i="237"/>
  <c r="D16" i="237"/>
  <c r="D10" i="237"/>
  <c r="D14" i="237"/>
  <c r="D18" i="237"/>
  <c r="D8" i="237"/>
  <c r="D11" i="237"/>
  <c r="D15" i="237"/>
  <c r="D19" i="237"/>
  <c r="D12" i="237"/>
  <c r="D7" i="240"/>
  <c r="G7" i="240"/>
  <c r="J7" i="240"/>
  <c r="G7" i="237"/>
  <c r="D7" i="237"/>
  <c r="I31" i="240"/>
  <c r="C31" i="237"/>
  <c r="E17" i="237" s="1"/>
  <c r="I31" i="237"/>
  <c r="K17" i="237" s="1"/>
  <c r="F31" i="237"/>
  <c r="H17" i="237" s="1"/>
  <c r="F31" i="240"/>
  <c r="C31" i="240"/>
  <c r="K10" i="240" l="1"/>
  <c r="K14" i="240"/>
  <c r="K18" i="240"/>
  <c r="K12" i="240"/>
  <c r="K11" i="240"/>
  <c r="K15" i="240"/>
  <c r="K8" i="240"/>
  <c r="K16" i="240"/>
  <c r="K24" i="240"/>
  <c r="K9" i="240"/>
  <c r="K13" i="240"/>
  <c r="K17" i="240"/>
  <c r="H17" i="240"/>
  <c r="H16" i="240"/>
  <c r="E16" i="240"/>
  <c r="E17" i="240"/>
  <c r="K19" i="240"/>
  <c r="H8" i="240"/>
  <c r="H12" i="240"/>
  <c r="H9" i="240"/>
  <c r="H13" i="240"/>
  <c r="H10" i="240"/>
  <c r="H14" i="240"/>
  <c r="H18" i="240"/>
  <c r="H11" i="240"/>
  <c r="H15" i="240"/>
  <c r="H19" i="240"/>
  <c r="E8" i="240"/>
  <c r="E12" i="240"/>
  <c r="E9" i="240"/>
  <c r="E13" i="240"/>
  <c r="E10" i="240"/>
  <c r="E14" i="240"/>
  <c r="E18" i="240"/>
  <c r="E11" i="240"/>
  <c r="E15" i="240"/>
  <c r="E19" i="240"/>
  <c r="K8" i="237"/>
  <c r="K12" i="237"/>
  <c r="K16" i="237"/>
  <c r="K9" i="237"/>
  <c r="K13" i="237"/>
  <c r="K10" i="237"/>
  <c r="K14" i="237"/>
  <c r="K18" i="237"/>
  <c r="K11" i="237"/>
  <c r="K15" i="237"/>
  <c r="K19" i="237"/>
  <c r="H8" i="237"/>
  <c r="H12" i="237"/>
  <c r="H16" i="237"/>
  <c r="H9" i="237"/>
  <c r="H13" i="237"/>
  <c r="H11" i="237"/>
  <c r="H10" i="237"/>
  <c r="H14" i="237"/>
  <c r="H18" i="237"/>
  <c r="H15" i="237"/>
  <c r="H19" i="237"/>
  <c r="E8" i="237"/>
  <c r="E9" i="237"/>
  <c r="E13" i="237"/>
  <c r="E10" i="237"/>
  <c r="E14" i="237"/>
  <c r="E18" i="237"/>
  <c r="E16" i="237"/>
  <c r="E11" i="237"/>
  <c r="E15" i="237"/>
  <c r="E19" i="237"/>
  <c r="E12" i="237"/>
  <c r="E7" i="240"/>
  <c r="H7" i="240"/>
  <c r="K7" i="240"/>
  <c r="J20" i="240"/>
  <c r="K25" i="240"/>
  <c r="K28" i="240"/>
  <c r="K27" i="240"/>
  <c r="K23" i="240"/>
  <c r="K26" i="240"/>
  <c r="G20" i="240"/>
  <c r="H27" i="240"/>
  <c r="H23" i="240"/>
  <c r="H26" i="240"/>
  <c r="H25" i="240"/>
  <c r="H28" i="240"/>
  <c r="H24" i="240"/>
  <c r="D20" i="240"/>
  <c r="E25" i="240"/>
  <c r="E28" i="240"/>
  <c r="E24" i="240"/>
  <c r="E27" i="240"/>
  <c r="E23" i="240"/>
  <c r="E26" i="240"/>
  <c r="K23" i="237"/>
  <c r="K7" i="237"/>
  <c r="H28" i="237"/>
  <c r="H24" i="237"/>
  <c r="H27" i="237"/>
  <c r="H23" i="237"/>
  <c r="H26" i="237"/>
  <c r="H25" i="237"/>
  <c r="H7" i="237"/>
  <c r="G20" i="237"/>
  <c r="E28" i="237"/>
  <c r="E24" i="237"/>
  <c r="E27" i="237"/>
  <c r="E23" i="237"/>
  <c r="E7" i="237"/>
  <c r="E26" i="237"/>
  <c r="E25" i="237"/>
  <c r="D20" i="237"/>
  <c r="L20" i="237"/>
  <c r="M17" i="237" s="1"/>
  <c r="K24" i="237"/>
  <c r="K28" i="237"/>
  <c r="K25" i="237"/>
  <c r="K27" i="237"/>
  <c r="K26" i="237"/>
  <c r="L31" i="237" l="1"/>
  <c r="M13" i="237"/>
  <c r="M12" i="237"/>
  <c r="M14" i="237"/>
  <c r="M16" i="237"/>
  <c r="M19" i="237"/>
  <c r="M10" i="237"/>
  <c r="M15" i="237"/>
  <c r="M18" i="237"/>
  <c r="M8" i="237"/>
  <c r="M11" i="237"/>
  <c r="M9" i="237"/>
  <c r="K29" i="240"/>
  <c r="K20" i="240"/>
  <c r="H20" i="240"/>
  <c r="H29" i="240"/>
  <c r="E29" i="240"/>
  <c r="E20" i="240"/>
  <c r="K20" i="237"/>
  <c r="H20" i="237"/>
  <c r="H29" i="237"/>
  <c r="E29" i="237"/>
  <c r="M7" i="237"/>
  <c r="E20" i="237"/>
  <c r="K29" i="237"/>
  <c r="N17" i="237" l="1"/>
  <c r="N18" i="237"/>
  <c r="N9" i="237"/>
  <c r="N16" i="237"/>
  <c r="N15" i="237"/>
  <c r="N13" i="237"/>
  <c r="N8" i="237"/>
  <c r="N11" i="237"/>
  <c r="N12" i="237"/>
  <c r="N10" i="237"/>
  <c r="N14" i="237"/>
  <c r="N19" i="237"/>
  <c r="H31" i="237"/>
  <c r="H31" i="240"/>
  <c r="N24" i="237"/>
  <c r="N26" i="237"/>
  <c r="N25" i="237"/>
  <c r="N28" i="237"/>
  <c r="N27" i="237"/>
  <c r="N23" i="237"/>
  <c r="N7" i="237"/>
  <c r="E31" i="237"/>
  <c r="K31" i="240"/>
  <c r="K31" i="237"/>
  <c r="M20" i="237"/>
  <c r="E31" i="240"/>
  <c r="N29" i="237" l="1"/>
  <c r="N20" i="237"/>
  <c r="N31" i="237" l="1"/>
  <c r="H20" i="179"/>
  <c r="H31" i="179" s="1"/>
</calcChain>
</file>

<file path=xl/sharedStrings.xml><?xml version="1.0" encoding="utf-8"?>
<sst xmlns="http://schemas.openxmlformats.org/spreadsheetml/2006/main" count="3441" uniqueCount="288">
  <si>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</si>
  <si>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</si>
  <si>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</si>
  <si>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</si>
  <si>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</si>
  <si>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</si>
  <si>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</si>
  <si>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</si>
  <si>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</si>
  <si>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</si>
  <si>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</si>
  <si>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</si>
  <si>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</si>
  <si>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</si>
  <si>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</si>
  <si>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</si>
  <si>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</si>
  <si>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</si>
  <si>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</si>
  <si>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</si>
  <si>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</si>
  <si>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</si>
  <si>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RTL 102.5</t>
  </si>
  <si>
    <t>Testata Radio Deejay</t>
  </si>
  <si>
    <t>Testata Radio Capital</t>
  </si>
  <si>
    <t>Tempo di notizia</t>
  </si>
  <si>
    <t>Tempo di parola</t>
  </si>
  <si>
    <t>Tempo di antenna</t>
  </si>
  <si>
    <t>Tab. A1 - Tempo di parola dei soggetti politici ed istituzionali nei Radiogiornali RAI - tutte le edizioni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</si>
  <si>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</si>
  <si>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</si>
  <si>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</si>
  <si>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</si>
  <si>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</si>
  <si>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</si>
  <si>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</si>
  <si>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</si>
  <si>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</si>
  <si>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</si>
  <si>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</si>
  <si>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</si>
  <si>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</si>
  <si>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</si>
  <si>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</si>
  <si>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</si>
  <si>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</si>
  <si>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</si>
  <si>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</si>
  <si>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</si>
  <si>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</si>
  <si>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</si>
  <si>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</si>
  <si>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</si>
  <si>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</si>
  <si>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</si>
  <si>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</si>
  <si>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</si>
  <si>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 xml:space="preserve">Tempo di Parola: indica il tempo in cui il soggetto politico/istituzionale parla direttamente in voce
Rete Radio Italia: 
Testata Radio Italia Notizie: </t>
  </si>
  <si>
    <t>V.A.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</si>
  <si>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</si>
  <si>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</si>
  <si>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</si>
  <si>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</si>
  <si>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</si>
  <si>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</si>
  <si>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</si>
  <si>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</si>
  <si>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</si>
  <si>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</si>
  <si>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</si>
  <si>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</si>
  <si>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</si>
  <si>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</si>
  <si>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</si>
  <si>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</si>
  <si>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</si>
  <si>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Conte (Presidente del Consiglio)</t>
  </si>
  <si>
    <t>Radio 101: i 20 soggetti politici e istituzionali che parlano di più - Notiziari radiofonici</t>
  </si>
  <si>
    <t>Virgin Radio: i 20 soggetti politici e istituzionali che parlano di più - Notiziari radiofonici</t>
  </si>
  <si>
    <t>Luigi Di Maio (MoVimento 5 Stelle)</t>
  </si>
  <si>
    <t>Giorgia Meloni (Fratelli d'Italia)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</si>
  <si>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</si>
  <si>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</si>
  <si>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</si>
  <si>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</si>
  <si>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</si>
  <si>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</si>
  <si>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</si>
  <si>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</si>
  <si>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</si>
  <si>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</si>
  <si>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</si>
  <si>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</si>
  <si>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</si>
  <si>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</si>
  <si>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</si>
  <si>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</si>
  <si>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</si>
  <si>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</si>
  <si>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Testata Radio 24 Il sole 24 ore</t>
  </si>
  <si>
    <t>Lega Salvini Premier</t>
  </si>
  <si>
    <t xml:space="preserve"> </t>
  </si>
  <si>
    <t>Sergio Mattarella (Presidente della Repubblica)</t>
  </si>
  <si>
    <t>Matteo Salvini (Lega Salvini Premier)</t>
  </si>
  <si>
    <t>Nicola Zingaretti (Partito Democratico)</t>
  </si>
  <si>
    <t>Mariastella Gelmini (Forza Italia)</t>
  </si>
  <si>
    <t>Liberi e Uguali</t>
  </si>
  <si>
    <t>Per le autonomie - Minoranze Linguistiche</t>
  </si>
  <si>
    <t>Rete Radio 24 Il sole 24 ore</t>
  </si>
  <si>
    <t>Rete Pagina 101</t>
  </si>
  <si>
    <t>Rete Virgin Radio</t>
  </si>
  <si>
    <t>Rete Radio 105 network</t>
  </si>
  <si>
    <t>Rete Radio Monte Carlo</t>
  </si>
  <si>
    <t>Rete m2o</t>
  </si>
  <si>
    <t>Rete Radio Deejay</t>
  </si>
  <si>
    <t>Rete Radio Capital</t>
  </si>
  <si>
    <t>Rete Radio Kiss Kiss</t>
  </si>
  <si>
    <t>Testata Radio Kiss Kiss</t>
  </si>
  <si>
    <t>Rete RTL 102.5</t>
  </si>
  <si>
    <t>Rete Radio Italia</t>
  </si>
  <si>
    <t>Testata Radio Italia</t>
  </si>
  <si>
    <t>Tab. C1 - Tempo di parola dei soggetti del pluralismo politico nei programmi extra-gr fasce di programmazione. Radio Uno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</si>
  <si>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</si>
  <si>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</si>
  <si>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</si>
  <si>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</si>
  <si>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</si>
  <si>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</si>
  <si>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</si>
  <si>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</si>
  <si>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</si>
  <si>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</si>
  <si>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</si>
  <si>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</si>
  <si>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</si>
  <si>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C7 - Tempo di parola dei soggetti del pluralismo politico nei programmi extra-gr fasce di programmazione. Radio 105</t>
  </si>
  <si>
    <t>Tab. C8 - Tempo di parola dei soggetti del pluralismo politico nei programmi extra-gr fasce di programmazione. Radio Monte Carlo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</si>
  <si>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</si>
  <si>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</si>
  <si>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</si>
  <si>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</si>
  <si>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</si>
  <si>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</si>
  <si>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</si>
  <si>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B3 - Tempo di parola dei soggetti politici ed istituzionali nei programmi extra-gr di rete e di testata. Rete Radio 24 Il sole 24 ore - Testata Radio 24 Il sole 24 ore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</si>
  <si>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</si>
  <si>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</si>
  <si>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</si>
  <si>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</si>
  <si>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</si>
  <si>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</si>
  <si>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B14 - Tempo di parola dei soggetti politici ed istituzionali nei programmi extra-gr di rete e di testata. Rete Radio Italia - Testata Radio Italia Notizie</t>
  </si>
  <si>
    <t>Anna Maria Bernini (Forza Italia)</t>
  </si>
  <si>
    <t>Andrea Orlando (Partito Democratico)</t>
  </si>
  <si>
    <t>Sergio Costa (Governo/Ministri/Sottosegretari)</t>
  </si>
  <si>
    <t>Maria Elisabetta Casellati (Presidente del Senato)</t>
  </si>
  <si>
    <t>Tempo di parola: indica il tempo in cui il soggetto politico/istituzionale parla direttamente in voce.
Tempo di notizia: indica il tempo dedicato dal giornalista all'illustrazione di un argomento/evento  in relazione ad un soggetto politico/istituzionale.
Tempo di antenna: indica il tempo complessivamente dedicato al soggetto politico/istituzionale ed è dato dalla somma del tempo di notizia e del tempo di parola del soggetto.</t>
  </si>
  <si>
    <t>Tempo di parola: indica il tempo in cui il soggetto politico/istituzionale parla direttamente in voce.</t>
  </si>
  <si>
    <t>Tempo di notizia: indica il tempo dedicato dal giornalista all'illustrazione di un argomento/evento  in relazione ad un soggetto politico/istituzionale.</t>
  </si>
  <si>
    <t>Tempo di antenna: indica il tempo complessivamente dedicato al soggetto politico/istituzionale ed è dato dalla somma del tempo di notizia e del tempo di parola del soggetto.</t>
  </si>
  <si>
    <t>Tempo di notizia: indica il tempo dedicato dal giornalista all'illustrazione di un argomento/evento in relazione ad un soggetto politico/istituzionale.</t>
  </si>
  <si>
    <t xml:space="preserve">Tempo di Parola: indica il tempo in cui il soggetto politico/istituzionale parla direttamente in voce.
</t>
  </si>
  <si>
    <t>Italia Viva - PSI</t>
  </si>
  <si>
    <t>Maie</t>
  </si>
  <si>
    <t>Roberto Gualtieri (Governo/Ministri/Sottosegretari)</t>
  </si>
  <si>
    <t>Dario Franceschini (Governo/Ministri/Sottosegretari)</t>
  </si>
  <si>
    <t>Antonio Misiani (Governo/Ministri/Sottosegretari)</t>
  </si>
  <si>
    <t>Paolo Gentiloni (Unione Europea)</t>
  </si>
  <si>
    <t>Antonio Tajani (Forza Italia)</t>
  </si>
  <si>
    <t>Francesco Boccia (Governo/Ministri/Sottosegretari)</t>
  </si>
  <si>
    <t>Tab. B4 - Tempo di parola dei soggetti politici ed istituzionali nei programmi extra-gr di rete e di testata. Rete Radio 101 - Testata News Mediaset</t>
  </si>
  <si>
    <t>Testata News Mediaset</t>
  </si>
  <si>
    <t xml:space="preserve">Tempo di Parola: indica il tempo in cui il soggetto politico/istituzionale parla direttamente in voce
Rete Radio 101: 
Testata News Mediaset: </t>
  </si>
  <si>
    <t>Tab. B5 - Tempo di parola dei soggetti politici ed istituzionali nei programmi extra-gr di rete e di testata. Rete Virgin Radio - Testata News Mediaset</t>
  </si>
  <si>
    <t xml:space="preserve">Tempo di Parola: indica il tempo in cui il soggetto politico/istituzionale parla direttamente in voce
Rete Virgin Radio:
Testata News Mediaset: </t>
  </si>
  <si>
    <t>Tab. B6 - Tempo di parola dei soggetti politici ed istituzionali nei programmi extra-gr di rete e di testata. Rete Radio 105 network - Testata News Mediaset</t>
  </si>
  <si>
    <t>Tab. B7 - Tempo di parola dei soggetti politici ed istituzionali nei programmi extra-gr di rete e di testata. Rete Radio Monte Carlo - Testata News Mediaset</t>
  </si>
  <si>
    <t>Rete RDS</t>
  </si>
  <si>
    <t>Testata RDS</t>
  </si>
  <si>
    <t>Roberto Speranza (Governo/Ministri/Sottosegretari)</t>
  </si>
  <si>
    <t>Dario Nardella (Partito Democratico)</t>
  </si>
  <si>
    <t>Lucia Azzolina (Governo/Ministri/Sottosegretari)</t>
  </si>
  <si>
    <t>Luigi De Magistris (Altro)</t>
  </si>
  <si>
    <t>Noi con l'Italia - Usei - Cambiamo! - Alleanza di Centro</t>
  </si>
  <si>
    <t>Tab. B1 - Tempo di parola dei soggetti politici ed istituzionali nei programmi extra-gr di rete. Radio Uno, Radio Due, Radio Tre</t>
  </si>
  <si>
    <t>Tab. B2 - Tempo di parola dei soggetti politici ed istituzionali nei programmi extra-gr di testata. Radio Uno, Radio Due, Radio Tre</t>
  </si>
  <si>
    <t>Attilio Fontana (Lega Salvini Premier)</t>
  </si>
  <si>
    <t>Luca Zaia (Lega Salvini Premier)</t>
  </si>
  <si>
    <t>Roberto Fico (Presidente della Camera)</t>
  </si>
  <si>
    <t>Elena Bonetti (Governo/Ministri/Sottosegretari)</t>
  </si>
  <si>
    <t>Massimiliano Fedriga (Lega Salvini Premier)</t>
  </si>
  <si>
    <t>Sandra Zampa (Governo/Ministri/Sottosegretari)</t>
  </si>
  <si>
    <t>Vincenzo Amendola (Governo/Ministri/Sottosegretari)</t>
  </si>
  <si>
    <t>Vito Crimi (MoVimento 5 Stelle)</t>
  </si>
  <si>
    <t>Vincenzo De Luca (Partito Democratico)</t>
  </si>
  <si>
    <t>Giovanni Toti (Noi con l'Italia - Usei - Cambiamo! - Alleanza di Centro)</t>
  </si>
  <si>
    <t>Pierpaolo Sileri (Governo/Ministri/Sottosegretari)</t>
  </si>
  <si>
    <t>Eugenio Giani (Partito Democratico)</t>
  </si>
  <si>
    <t>Davide Galimberti (Partito Democratico)</t>
  </si>
  <si>
    <t>Alberto Bagnai (Lega Salvini Premier)</t>
  </si>
  <si>
    <t>Pier Luigi Lopalco (Altro)</t>
  </si>
  <si>
    <t>Alessio D'Amato (Partito Democratico)</t>
  </si>
  <si>
    <t>Rai RadioUno: i 20 soggetti politici e istituzionali che parlano di più - Programmi extraGr</t>
  </si>
  <si>
    <t>Rai RadioDue: i 20 soggetti politici e istituzionali che parlano di più - Programmi extraGr</t>
  </si>
  <si>
    <t>Rai RadioTre: i 20 soggetti politici e istituzionali che parlano di più - Programmi extraGr</t>
  </si>
  <si>
    <t>Radio 24: i 20 soggetti politici e istituzionali che parlano di più - Programmi extraGr</t>
  </si>
  <si>
    <t>Radio 101: i 20 soggetti politici e istituzionali che parlano di più - Programmi extraGr</t>
  </si>
  <si>
    <t>Virgin Radio: i 20 soggetti politici e istituzionali che parlano di più - Programmi extraGr</t>
  </si>
  <si>
    <t>Radio 105: i 20 soggetti politici e istituzionali che parlano di più - Programmi extraGr</t>
  </si>
  <si>
    <t>Radio Monte Carlo: i 20 soggetti politici e istituzionali che parlano di più - Programmi extraGr</t>
  </si>
  <si>
    <t>M2O: i 20 soggetti politici e istituzionali che parlano di più - Programmi extraGr</t>
  </si>
  <si>
    <t>Radio Deejay: i 20 soggetti politici e istituzionali che parlano di più - Programmi extraGr</t>
  </si>
  <si>
    <t>Radio Italia: i 20 soggetti politici e istituzionali che parlano di più - Programmi extraGr</t>
  </si>
  <si>
    <t>Radio Dimensione Suono: i 20 soggetti politici e istituzionali che parlano di più - Programmi extraGr</t>
  </si>
  <si>
    <t>RTL 102.5: i 20 soggetti politici e istituzionali che parlano di più - Programmi extraGr</t>
  </si>
  <si>
    <t>Radio Kiss Kiss: i 20 soggetti politici e istituzionali che parlano di più - Programmi extraGr</t>
  </si>
  <si>
    <t>Radio Capital: i 20 soggetti politici e istituzionali che parlano di più - Programmi extraGr</t>
  </si>
  <si>
    <t>Centro Democratico - Italiani in Europa</t>
  </si>
  <si>
    <t>Azione - +Europa - Radicali Italiani</t>
  </si>
  <si>
    <t xml:space="preserve">Tempo di Parola: indica il tempo in cui il soggetto politico/istituzionale parla direttamente in voce
Rete Radio 105 network: 
Testata News Mediaset: </t>
  </si>
  <si>
    <t xml:space="preserve">Tempo di Parola: indica il tempo in cui il soggetto politico/istituzionale parla direttamente in voce
Rete Radio Monte Carlo: 
Testata News Mediaset: </t>
  </si>
  <si>
    <t>Tempo di Parola: indica il tempo in cui il soggetto politico/istituzionale parla direttamente in voce
Rete Radio Capital: 
Testata Radio Capital: Tg zero; The breakfast club; The breakfast club weekend.</t>
  </si>
  <si>
    <t>Luigi Di Maio (Governo/Ministri/Sottosegretari)</t>
  </si>
  <si>
    <t>Matteo Renzi (Italia Viva - PSI)</t>
  </si>
  <si>
    <t>Periodo dal 01.01.2021 al 31.01.2021</t>
  </si>
  <si>
    <t>Periodo dal 01.01.2020 al 31.01.2021</t>
  </si>
  <si>
    <t>Tempo di Parola: indica il tempo in cui il soggetto politico/istituzionale parla direttamente in voce.
Radio Uno:
Radio Due: Caterpillar; Caterpillar AM; Non è un paese per giovani.
Radio Tre: Tutta la città ne parla.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</si>
  <si>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Caffè Europa; Che giorno è; Forrest; Il mix delle cinque; Inviato speciale; Italia sotto inchiesta; Latitudine soul; Mary pop; Radio anch'io; Radio1 in vivavoce; Radio1 musica; Speciale GR 1; Sportello Italia; Tra poco in edicola; Tutti in classe; Un giorno da pecora; Voci dal mondo; Zapping Radio1.
Radio Due: 
Radio Tre: </t>
    </r>
  </si>
  <si>
    <t>Tempo di Parola: indica il tempo in cui il soggetto politico/istituzionale parla direttamente in voce
Rete Radio 24: I padrieterni.
Testata Radio 24: 24 Mattino; 24 Mattino - le interviste; 24 Mattino - rassegna stampa; Effetto giorno; Effetto notte; Focus economia; Gli Speciali di Radio24; La zanzara; Nessuna è perfetta; Si può fare; Uno, nessuno, 100Milan.</t>
  </si>
  <si>
    <t>Tempo di Parola: indica il tempo in cui il soggetto politico/istituzionale parla direttamente in voce
Rete RTL 102.5: 
Testata RTL 102.5: Non stop news.</t>
  </si>
  <si>
    <t>Stefano Bonaccini (Partito Democratico)</t>
  </si>
  <si>
    <t>Francesco Lollobrigida (Fratelli d'Italia)</t>
  </si>
  <si>
    <t>Debora Serracchiani (Partito Democratico)</t>
  </si>
  <si>
    <t>Ricardo Antonio Merlo (Maie)</t>
  </si>
  <si>
    <t>Brando Benifei (Partito Democratico)</t>
  </si>
  <si>
    <t>Giorgio Mulé (Forza Italia)</t>
  </si>
  <si>
    <t>Pietro Bartolo (Partito Democratico)</t>
  </si>
  <si>
    <t>Ettore Antonio Licheri (MoVimento 5 Stelle)</t>
  </si>
  <si>
    <t>Laura Ferrara (MoVimento 5 Stelle)</t>
  </si>
  <si>
    <t>Giorgio Merlo (Altro)</t>
  </si>
  <si>
    <t>Goffredo Maria Bettini (Partito Democratico)</t>
  </si>
  <si>
    <t>Maurizio Fugatti (Lega Salvini Premier)</t>
  </si>
  <si>
    <t>Letizia Moratti (Forza Italia)</t>
  </si>
  <si>
    <t>Ettore Rosato (Italia Viva - PSI)</t>
  </si>
  <si>
    <t>Vincenzo Spadafora (MoVimento 5 Stelle)</t>
  </si>
  <si>
    <t>Alfonso Bonafede (Governo/Ministri/Sottosegretari)</t>
  </si>
  <si>
    <t>Chiara Appendino (MoVimento 5 Stelle)</t>
  </si>
  <si>
    <t>Teresa Bellanova (Italia Viva - PSI)</t>
  </si>
  <si>
    <t>Roberto Rota (Altro)</t>
  </si>
  <si>
    <t>Raffaele Donini (Partito Democratico)</t>
  </si>
  <si>
    <t>Stefano Baccelli (Partito Democratico)</t>
  </si>
  <si>
    <t>Franco Mirabelli (Partito Democratico)</t>
  </si>
  <si>
    <t>Federico Fornaro (Liberi e Uguali)</t>
  </si>
  <si>
    <t>Nicola Fratoianni (Liberi e Uguali)</t>
  </si>
  <si>
    <t>Andrea Martella (Partito Democratico)</t>
  </si>
  <si>
    <t>Gaetano Quagliariello (Noi con l'Italia - Usei - Cambiamo! - Alleanza di Centro)</t>
  </si>
  <si>
    <t>Elena Bonetti (Italia Viva - PSI)</t>
  </si>
  <si>
    <t>Eugenio Comincini (Italia Viva - PSI)</t>
  </si>
  <si>
    <t>Mario Clemente Mastella (Forza Italia)</t>
  </si>
  <si>
    <t>Riccardo Molinari (Lega Salvini Premier)</t>
  </si>
  <si>
    <t>Andrea Marcucci (Partito Democratico)</t>
  </si>
  <si>
    <t>Gregorio De Falco (Azione - +Europa - Radicali Italiani)</t>
  </si>
  <si>
    <t>Maurizio Gasparri (Forza Italia)</t>
  </si>
  <si>
    <t>Andrea Romano (Partito Democratico)</t>
  </si>
  <si>
    <t>Paola Binetti (Forza Italia)</t>
  </si>
  <si>
    <t>Azzurra Radicchi (Altro)</t>
  </si>
  <si>
    <t>Nicola Granito (Altro)</t>
  </si>
  <si>
    <t>Alessandro Fiamberti (Altro)</t>
  </si>
  <si>
    <t>Giuseppe Civati (Liberi e Uguali)</t>
  </si>
  <si>
    <t>Roberto Mosassut (Governo/Ministri/Sottosegretari)</t>
  </si>
  <si>
    <t>Rosa Melodia (Partito Democratico)</t>
  </si>
  <si>
    <t>Marco Cappato (Azione - +Europa - Radicali Italiani)</t>
  </si>
  <si>
    <t>Federico D'Incà (MoVimento 5 Stelle)</t>
  </si>
  <si>
    <t>Teresa Bellanova (Governo/Ministri/Sottosegretari)</t>
  </si>
  <si>
    <t>Andrea Cangini (Forza Italia)</t>
  </si>
  <si>
    <t>Giancarlo Cancelleri (Governo/Ministri/Sottosegretari)</t>
  </si>
  <si>
    <t>Vittorio Sgarbi (Noi con l'Italia - Usei - Cambiamo! - Alleanza di Centro)</t>
  </si>
  <si>
    <t>Francesca Benevento (MoVimento 5 Stelle)</t>
  </si>
  <si>
    <t>Davide Crippa (MoVimento 5 Stelle)</t>
  </si>
  <si>
    <t>Paola De Micheli (Partito Democratico)</t>
  </si>
  <si>
    <t>Carlo Calenda (Azione - +Europa - Radicali Italiani)</t>
  </si>
  <si>
    <t>Michele Usuelli (Azione - +Europa - Radicali Italiani)</t>
  </si>
  <si>
    <t>Anna Ascani (Governo/Ministri/Sottosegretari)</t>
  </si>
  <si>
    <t>Davide Faraone (Italia Viva - PSI)</t>
  </si>
  <si>
    <t>Matteo Ricci (Partito Democratico)</t>
  </si>
  <si>
    <t>Gianluca Galimberti (Altro)</t>
  </si>
  <si>
    <t>Paola Pisano (Governo/Ministri/Sottosegretari)</t>
  </si>
  <si>
    <t>Emanuele Fiano (Partito Democratico)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</si>
</sst>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44" x14ac:knownFonts="1">
    <font>
      <sz val="11"/>
      <color rgb="FF000000"/>
      <name val="Calibri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8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172EF"/>
      </left>
      <right/>
      <top style="thin">
        <color rgb="FF0070C0"/>
      </top>
      <bottom style="thin">
        <color rgb="FF0070C0"/>
      </bottom>
      <diagonal/>
    </border>
    <border>
      <left style="medium">
        <color rgb="FF0172EF"/>
      </left>
      <right/>
      <top style="thin">
        <color rgb="FF0070C0"/>
      </top>
      <bottom style="medium">
        <color rgb="FF0172EF"/>
      </bottom>
      <diagonal/>
    </border>
    <border>
      <left/>
      <right/>
      <top style="thin">
        <color rgb="FF0070C0"/>
      </top>
      <bottom style="medium">
        <color rgb="FF0172EF"/>
      </bottom>
      <diagonal/>
    </border>
    <border>
      <left/>
      <right style="medium">
        <color rgb="FF0172EF"/>
      </right>
      <top style="thin">
        <color rgb="FF0070C0"/>
      </top>
      <bottom style="medium">
        <color rgb="FF0172EF"/>
      </bottom>
      <diagonal/>
    </border>
  </borders>
  <cellStyleXfs count="16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30" fillId="0" borderId="0"/>
    <xf numFmtId="9" fontId="24" fillId="0" borderId="0" applyFont="0" applyFill="0" applyBorder="0" applyAlignment="0" applyProtection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/>
    <xf numFmtId="0" fontId="21" fillId="0" borderId="0"/>
    <xf numFmtId="0" fontId="31" fillId="0" borderId="0"/>
    <xf numFmtId="0" fontId="20" fillId="0" borderId="0"/>
    <xf numFmtId="9" fontId="31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4" fillId="0" borderId="0"/>
    <xf numFmtId="0" fontId="17" fillId="0" borderId="0"/>
    <xf numFmtId="0" fontId="32" fillId="0" borderId="0"/>
    <xf numFmtId="0" fontId="16" fillId="0" borderId="0"/>
    <xf numFmtId="9" fontId="3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2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6" fillId="0" borderId="0"/>
    <xf numFmtId="9" fontId="37" fillId="0" borderId="0" applyFont="0" applyFill="0" applyBorder="0" applyAlignment="0" applyProtection="0"/>
    <xf numFmtId="0" fontId="3" fillId="0" borderId="0"/>
  </cellStyleXfs>
  <cellXfs count="230">
    <xf numFmtId="0" fontId="0" fillId="0" borderId="0" xfId="0"/>
    <xf numFmtId="0" fontId="24" fillId="0" borderId="0" xfId="97"/>
    <xf numFmtId="0" fontId="23" fillId="0" borderId="0" xfId="97" applyFont="1"/>
    <xf numFmtId="0" fontId="24" fillId="0" borderId="0" xfId="97" applyFont="1"/>
    <xf numFmtId="0" fontId="24" fillId="0" borderId="0" xfId="97" applyAlignment="1">
      <alignment horizontal="right"/>
    </xf>
    <xf numFmtId="0" fontId="24" fillId="0" borderId="0" xfId="97" applyFill="1"/>
    <xf numFmtId="0" fontId="24" fillId="0" borderId="0" xfId="97" applyFill="1" applyAlignment="1">
      <alignment horizontal="right"/>
    </xf>
    <xf numFmtId="0" fontId="29" fillId="0" borderId="4" xfId="97" applyFont="1" applyFill="1" applyBorder="1"/>
    <xf numFmtId="0" fontId="23" fillId="0" borderId="5" xfId="97" applyFont="1" applyFill="1" applyBorder="1" applyAlignment="1">
      <alignment horizontal="center"/>
    </xf>
    <xf numFmtId="0" fontId="23" fillId="0" borderId="6" xfId="97" applyFont="1" applyFill="1" applyBorder="1" applyAlignment="1">
      <alignment horizontal="center"/>
    </xf>
    <xf numFmtId="0" fontId="0" fillId="0" borderId="4" xfId="0" applyBorder="1"/>
    <xf numFmtId="46" fontId="14" fillId="0" borderId="5" xfId="145" applyNumberFormat="1" applyFill="1" applyBorder="1" applyAlignment="1">
      <alignment horizontal="center"/>
    </xf>
    <xf numFmtId="10" fontId="27" fillId="0" borderId="5" xfId="99" applyNumberFormat="1" applyFont="1" applyBorder="1" applyAlignment="1">
      <alignment horizontal="center"/>
    </xf>
    <xf numFmtId="46" fontId="27" fillId="0" borderId="5" xfId="97" applyNumberFormat="1" applyFont="1" applyBorder="1" applyAlignment="1">
      <alignment horizontal="center"/>
    </xf>
    <xf numFmtId="10" fontId="27" fillId="0" borderId="6" xfId="99" applyNumberFormat="1" applyFont="1" applyBorder="1" applyAlignment="1">
      <alignment horizontal="center"/>
    </xf>
    <xf numFmtId="46" fontId="14" fillId="2" borderId="5" xfId="145" applyNumberFormat="1" applyFill="1" applyBorder="1" applyAlignment="1">
      <alignment horizontal="center"/>
    </xf>
    <xf numFmtId="0" fontId="23" fillId="0" borderId="5" xfId="97" applyFont="1" applyBorder="1" applyAlignment="1">
      <alignment horizontal="center"/>
    </xf>
    <xf numFmtId="0" fontId="23" fillId="0" borderId="6" xfId="97" applyFont="1" applyBorder="1" applyAlignment="1">
      <alignment horizontal="center"/>
    </xf>
    <xf numFmtId="0" fontId="27" fillId="0" borderId="4" xfId="97" applyFont="1" applyFill="1" applyBorder="1" applyAlignment="1">
      <alignment horizontal="left"/>
    </xf>
    <xf numFmtId="10" fontId="27" fillId="0" borderId="5" xfId="97" applyNumberFormat="1" applyFont="1" applyBorder="1" applyAlignment="1">
      <alignment horizontal="center"/>
    </xf>
    <xf numFmtId="46" fontId="14" fillId="0" borderId="11" xfId="145" applyNumberFormat="1" applyFill="1" applyBorder="1" applyAlignment="1">
      <alignment horizontal="center"/>
    </xf>
    <xf numFmtId="10" fontId="27" fillId="0" borderId="11" xfId="99" applyNumberFormat="1" applyFont="1" applyBorder="1" applyAlignment="1">
      <alignment horizontal="center"/>
    </xf>
    <xf numFmtId="10" fontId="27" fillId="0" borderId="12" xfId="99" applyNumberFormat="1" applyFont="1" applyBorder="1" applyAlignment="1">
      <alignment horizontal="center"/>
    </xf>
    <xf numFmtId="0" fontId="27" fillId="0" borderId="10" xfId="97" applyFont="1" applyFill="1" applyBorder="1" applyAlignment="1">
      <alignment horizontal="left"/>
    </xf>
    <xf numFmtId="10" fontId="27" fillId="0" borderId="11" xfId="97" applyNumberFormat="1" applyFont="1" applyBorder="1" applyAlignment="1">
      <alignment horizontal="center"/>
    </xf>
    <xf numFmtId="0" fontId="24" fillId="0" borderId="13" xfId="97" applyFill="1" applyBorder="1" applyAlignment="1"/>
    <xf numFmtId="0" fontId="24" fillId="0" borderId="14" xfId="97" applyFill="1" applyBorder="1" applyAlignment="1"/>
    <xf numFmtId="0" fontId="24" fillId="0" borderId="15" xfId="97" applyFill="1" applyBorder="1" applyAlignment="1"/>
    <xf numFmtId="0" fontId="27" fillId="0" borderId="16" xfId="97" applyFont="1" applyFill="1" applyBorder="1" applyAlignment="1"/>
    <xf numFmtId="0" fontId="27" fillId="0" borderId="0" xfId="97" applyFont="1" applyFill="1" applyBorder="1" applyAlignment="1"/>
    <xf numFmtId="0" fontId="27" fillId="0" borderId="17" xfId="97" applyFont="1" applyFill="1" applyBorder="1" applyAlignment="1"/>
    <xf numFmtId="0" fontId="28" fillId="0" borderId="21" xfId="97" applyFont="1" applyFill="1" applyBorder="1" applyAlignment="1">
      <alignment horizontal="left"/>
    </xf>
    <xf numFmtId="46" fontId="28" fillId="0" borderId="22" xfId="97" applyNumberFormat="1" applyFont="1" applyFill="1" applyBorder="1" applyAlignment="1">
      <alignment horizontal="center"/>
    </xf>
    <xf numFmtId="10" fontId="28" fillId="0" borderId="22" xfId="97" applyNumberFormat="1" applyFont="1" applyFill="1" applyBorder="1" applyAlignment="1">
      <alignment horizontal="center"/>
    </xf>
    <xf numFmtId="10" fontId="28" fillId="0" borderId="23" xfId="97" applyNumberFormat="1" applyFont="1" applyFill="1" applyBorder="1" applyAlignment="1">
      <alignment horizontal="center"/>
    </xf>
    <xf numFmtId="46" fontId="28" fillId="0" borderId="22" xfId="97" applyNumberFormat="1" applyFont="1" applyBorder="1" applyAlignment="1">
      <alignment horizontal="center"/>
    </xf>
    <xf numFmtId="10" fontId="28" fillId="0" borderId="22" xfId="99" applyNumberFormat="1" applyFont="1" applyBorder="1" applyAlignment="1">
      <alignment horizontal="center"/>
    </xf>
    <xf numFmtId="164" fontId="28" fillId="0" borderId="22" xfId="99" applyNumberFormat="1" applyFont="1" applyBorder="1" applyAlignment="1">
      <alignment horizontal="center"/>
    </xf>
    <xf numFmtId="10" fontId="28" fillId="0" borderId="23" xfId="99" applyNumberFormat="1" applyFont="1" applyBorder="1" applyAlignment="1">
      <alignment horizontal="center"/>
    </xf>
    <xf numFmtId="0" fontId="35" fillId="3" borderId="13" xfId="97" applyFont="1" applyFill="1" applyBorder="1"/>
    <xf numFmtId="0" fontId="29" fillId="0" borderId="27" xfId="97" applyFont="1" applyFill="1" applyBorder="1"/>
    <xf numFmtId="0" fontId="23" fillId="0" borderId="28" xfId="97" applyFont="1" applyFill="1" applyBorder="1" applyAlignment="1">
      <alignment horizontal="center"/>
    </xf>
    <xf numFmtId="0" fontId="23" fillId="0" borderId="29" xfId="97" applyFont="1" applyFill="1" applyBorder="1" applyAlignment="1">
      <alignment horizontal="center"/>
    </xf>
    <xf numFmtId="0" fontId="0" fillId="0" borderId="27" xfId="0" applyBorder="1"/>
    <xf numFmtId="46" fontId="14" fillId="0" borderId="28" xfId="145" applyNumberFormat="1" applyFill="1" applyBorder="1" applyAlignment="1">
      <alignment horizontal="center"/>
    </xf>
    <xf numFmtId="10" fontId="27" fillId="0" borderId="28" xfId="99" applyNumberFormat="1" applyFont="1" applyBorder="1" applyAlignment="1">
      <alignment horizontal="center"/>
    </xf>
    <xf numFmtId="46" fontId="27" fillId="0" borderId="28" xfId="97" applyNumberFormat="1" applyFont="1" applyBorder="1" applyAlignment="1">
      <alignment horizontal="center"/>
    </xf>
    <xf numFmtId="10" fontId="27" fillId="0" borderId="29" xfId="99" applyNumberFormat="1" applyFont="1" applyBorder="1" applyAlignment="1">
      <alignment horizontal="center"/>
    </xf>
    <xf numFmtId="0" fontId="23" fillId="0" borderId="28" xfId="97" applyFont="1" applyBorder="1" applyAlignment="1">
      <alignment horizontal="center"/>
    </xf>
    <xf numFmtId="0" fontId="23" fillId="0" borderId="29" xfId="97" applyFont="1" applyBorder="1" applyAlignment="1">
      <alignment horizontal="center"/>
    </xf>
    <xf numFmtId="0" fontId="27" fillId="0" borderId="27" xfId="97" applyFont="1" applyFill="1" applyBorder="1" applyAlignment="1">
      <alignment horizontal="left"/>
    </xf>
    <xf numFmtId="10" fontId="27" fillId="0" borderId="28" xfId="97" applyNumberFormat="1" applyFont="1" applyBorder="1" applyAlignment="1">
      <alignment horizontal="center"/>
    </xf>
    <xf numFmtId="0" fontId="35" fillId="4" borderId="27" xfId="97" applyFont="1" applyFill="1" applyBorder="1"/>
    <xf numFmtId="46" fontId="14" fillId="0" borderId="31" xfId="145" applyNumberFormat="1" applyFill="1" applyBorder="1" applyAlignment="1">
      <alignment horizontal="center"/>
    </xf>
    <xf numFmtId="10" fontId="27" fillId="0" borderId="31" xfId="99" applyNumberFormat="1" applyFont="1" applyBorder="1" applyAlignment="1">
      <alignment horizontal="center"/>
    </xf>
    <xf numFmtId="0" fontId="27" fillId="0" borderId="30" xfId="97" applyFont="1" applyFill="1" applyBorder="1" applyAlignment="1">
      <alignment horizontal="left"/>
    </xf>
    <xf numFmtId="10" fontId="27" fillId="0" borderId="31" xfId="97" applyNumberFormat="1" applyFont="1" applyBorder="1" applyAlignment="1">
      <alignment horizontal="center"/>
    </xf>
    <xf numFmtId="0" fontId="24" fillId="0" borderId="32" xfId="97" applyFill="1" applyBorder="1" applyAlignment="1"/>
    <xf numFmtId="0" fontId="24" fillId="0" borderId="33" xfId="97" applyFill="1" applyBorder="1" applyAlignment="1"/>
    <xf numFmtId="0" fontId="27" fillId="0" borderId="34" xfId="97" applyFont="1" applyFill="1" applyBorder="1" applyAlignment="1"/>
    <xf numFmtId="0" fontId="28" fillId="0" borderId="37" xfId="97" applyFont="1" applyFill="1" applyBorder="1" applyAlignment="1">
      <alignment horizontal="left"/>
    </xf>
    <xf numFmtId="46" fontId="28" fillId="0" borderId="38" xfId="97" applyNumberFormat="1" applyFont="1" applyFill="1" applyBorder="1" applyAlignment="1">
      <alignment horizontal="center"/>
    </xf>
    <xf numFmtId="10" fontId="28" fillId="0" borderId="38" xfId="97" applyNumberFormat="1" applyFont="1" applyFill="1" applyBorder="1" applyAlignment="1">
      <alignment horizontal="center"/>
    </xf>
    <xf numFmtId="10" fontId="28" fillId="0" borderId="39" xfId="97" applyNumberFormat="1" applyFont="1" applyFill="1" applyBorder="1" applyAlignment="1">
      <alignment horizontal="center"/>
    </xf>
    <xf numFmtId="46" fontId="28" fillId="0" borderId="38" xfId="97" applyNumberFormat="1" applyFont="1" applyBorder="1" applyAlignment="1">
      <alignment horizontal="center"/>
    </xf>
    <xf numFmtId="10" fontId="28" fillId="0" borderId="38" xfId="99" applyNumberFormat="1" applyFont="1" applyBorder="1" applyAlignment="1">
      <alignment horizontal="center"/>
    </xf>
    <xf numFmtId="10" fontId="28" fillId="0" borderId="39" xfId="99" applyNumberFormat="1" applyFont="1" applyBorder="1" applyAlignment="1">
      <alignment horizontal="center"/>
    </xf>
    <xf numFmtId="10" fontId="27" fillId="0" borderId="40" xfId="99" applyNumberFormat="1" applyFont="1" applyBorder="1" applyAlignment="1">
      <alignment horizontal="center"/>
    </xf>
    <xf numFmtId="0" fontId="24" fillId="0" borderId="41" xfId="97" applyFill="1" applyBorder="1" applyAlignment="1"/>
    <xf numFmtId="0" fontId="27" fillId="0" borderId="42" xfId="97" applyFont="1" applyFill="1" applyBorder="1" applyAlignment="1"/>
    <xf numFmtId="46" fontId="27" fillId="0" borderId="31" xfId="97" applyNumberFormat="1" applyFont="1" applyBorder="1" applyAlignment="1">
      <alignment horizontal="center"/>
    </xf>
    <xf numFmtId="164" fontId="28" fillId="0" borderId="38" xfId="99" applyNumberFormat="1" applyFont="1" applyBorder="1" applyAlignment="1">
      <alignment horizontal="center"/>
    </xf>
    <xf numFmtId="0" fontId="36" fillId="0" borderId="0" xfId="159"/>
    <xf numFmtId="10" fontId="36" fillId="0" borderId="0" xfId="159" applyNumberFormat="1"/>
    <xf numFmtId="0" fontId="23" fillId="0" borderId="48" xfId="97" applyFont="1" applyFill="1" applyBorder="1" applyAlignment="1">
      <alignment horizontal="center"/>
    </xf>
    <xf numFmtId="0" fontId="24" fillId="0" borderId="0" xfId="97" applyAlignment="1">
      <alignment vertical="center"/>
    </xf>
    <xf numFmtId="0" fontId="39" fillId="0" borderId="0" xfId="97" applyFont="1" applyAlignment="1">
      <alignment vertical="center"/>
    </xf>
    <xf numFmtId="0" fontId="40" fillId="0" borderId="4" xfId="97" applyFont="1" applyFill="1" applyBorder="1" applyAlignment="1">
      <alignment vertical="center"/>
    </xf>
    <xf numFmtId="0" fontId="41" fillId="0" borderId="5" xfId="97" applyFont="1" applyFill="1" applyBorder="1" applyAlignment="1">
      <alignment horizontal="center" vertical="center"/>
    </xf>
    <xf numFmtId="0" fontId="41" fillId="0" borderId="48" xfId="97" applyFont="1" applyFill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164" fontId="39" fillId="0" borderId="5" xfId="0" applyNumberFormat="1" applyFont="1" applyBorder="1" applyAlignment="1">
      <alignment horizontal="center" vertical="center"/>
    </xf>
    <xf numFmtId="10" fontId="39" fillId="0" borderId="6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vertical="center"/>
    </xf>
    <xf numFmtId="164" fontId="39" fillId="0" borderId="8" xfId="0" applyNumberFormat="1" applyFont="1" applyBorder="1" applyAlignment="1">
      <alignment horizontal="center" vertical="center"/>
    </xf>
    <xf numFmtId="10" fontId="39" fillId="0" borderId="9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164" fontId="41" fillId="0" borderId="5" xfId="0" applyNumberFormat="1" applyFont="1" applyBorder="1" applyAlignment="1">
      <alignment horizontal="center" vertical="center"/>
    </xf>
    <xf numFmtId="10" fontId="41" fillId="0" borderId="6" xfId="0" applyNumberFormat="1" applyFont="1" applyBorder="1" applyAlignment="1">
      <alignment horizontal="center" vertical="center"/>
    </xf>
    <xf numFmtId="0" fontId="29" fillId="0" borderId="27" xfId="97" applyFont="1" applyFill="1" applyBorder="1" applyAlignment="1">
      <alignment vertical="center"/>
    </xf>
    <xf numFmtId="0" fontId="23" fillId="0" borderId="28" xfId="97" applyFont="1" applyFill="1" applyBorder="1" applyAlignment="1">
      <alignment horizontal="center" vertical="center"/>
    </xf>
    <xf numFmtId="0" fontId="23" fillId="0" borderId="29" xfId="97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40" fillId="0" borderId="27" xfId="97" applyFont="1" applyFill="1" applyBorder="1" applyAlignment="1">
      <alignment vertical="center"/>
    </xf>
    <xf numFmtId="0" fontId="41" fillId="0" borderId="28" xfId="97" applyFont="1" applyFill="1" applyBorder="1" applyAlignment="1">
      <alignment horizontal="center" vertical="center"/>
    </xf>
    <xf numFmtId="0" fontId="41" fillId="0" borderId="29" xfId="97" applyFont="1" applyFill="1" applyBorder="1" applyAlignment="1">
      <alignment horizontal="center" vertical="center"/>
    </xf>
    <xf numFmtId="0" fontId="39" fillId="0" borderId="27" xfId="0" applyFont="1" applyBorder="1" applyAlignment="1">
      <alignment vertical="center"/>
    </xf>
    <xf numFmtId="164" fontId="39" fillId="0" borderId="28" xfId="0" applyNumberFormat="1" applyFont="1" applyBorder="1" applyAlignment="1">
      <alignment horizontal="center" vertical="center"/>
    </xf>
    <xf numFmtId="10" fontId="39" fillId="0" borderId="29" xfId="160" applyNumberFormat="1" applyFont="1" applyBorder="1" applyAlignment="1">
      <alignment horizontal="center" vertical="center"/>
    </xf>
    <xf numFmtId="0" fontId="39" fillId="0" borderId="49" xfId="0" applyFont="1" applyBorder="1" applyAlignment="1">
      <alignment vertical="center"/>
    </xf>
    <xf numFmtId="164" fontId="39" fillId="0" borderId="50" xfId="0" applyNumberFormat="1" applyFont="1" applyBorder="1" applyAlignment="1">
      <alignment horizontal="center" vertical="center"/>
    </xf>
    <xf numFmtId="10" fontId="39" fillId="0" borderId="51" xfId="160" applyNumberFormat="1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39" fillId="0" borderId="50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10" fontId="39" fillId="0" borderId="6" xfId="160" applyNumberFormat="1" applyFont="1" applyBorder="1" applyAlignment="1">
      <alignment horizontal="center" vertical="center"/>
    </xf>
    <xf numFmtId="10" fontId="39" fillId="0" borderId="9" xfId="160" applyNumberFormat="1" applyFont="1" applyBorder="1" applyAlignment="1">
      <alignment horizontal="center" vertical="center"/>
    </xf>
    <xf numFmtId="0" fontId="40" fillId="0" borderId="4" xfId="97" applyFont="1" applyFill="1" applyBorder="1"/>
    <xf numFmtId="0" fontId="41" fillId="0" borderId="5" xfId="97" applyFont="1" applyFill="1" applyBorder="1" applyAlignment="1">
      <alignment horizontal="center"/>
    </xf>
    <xf numFmtId="0" fontId="41" fillId="0" borderId="48" xfId="97" applyFont="1" applyFill="1" applyBorder="1" applyAlignment="1">
      <alignment horizontal="center"/>
    </xf>
    <xf numFmtId="0" fontId="39" fillId="0" borderId="7" xfId="97" applyFont="1" applyBorder="1" applyAlignment="1">
      <alignment vertical="center"/>
    </xf>
    <xf numFmtId="164" fontId="39" fillId="0" borderId="8" xfId="97" applyNumberFormat="1" applyFont="1" applyBorder="1" applyAlignment="1">
      <alignment horizontal="center" vertical="center"/>
    </xf>
    <xf numFmtId="0" fontId="40" fillId="0" borderId="52" xfId="97" applyFont="1" applyFill="1" applyBorder="1" applyAlignment="1">
      <alignment vertical="center"/>
    </xf>
    <xf numFmtId="0" fontId="41" fillId="0" borderId="53" xfId="97" applyFont="1" applyFill="1" applyBorder="1" applyAlignment="1">
      <alignment horizontal="center" vertical="center"/>
    </xf>
    <xf numFmtId="0" fontId="41" fillId="0" borderId="54" xfId="97" applyFont="1" applyFill="1" applyBorder="1" applyAlignment="1">
      <alignment horizontal="center" vertical="center"/>
    </xf>
    <xf numFmtId="0" fontId="39" fillId="0" borderId="52" xfId="0" applyFont="1" applyBorder="1" applyAlignment="1">
      <alignment vertical="center"/>
    </xf>
    <xf numFmtId="164" fontId="39" fillId="0" borderId="53" xfId="0" applyNumberFormat="1" applyFont="1" applyBorder="1" applyAlignment="1">
      <alignment horizontal="center" vertical="center"/>
    </xf>
    <xf numFmtId="10" fontId="39" fillId="0" borderId="54" xfId="160" applyNumberFormat="1" applyFont="1" applyBorder="1" applyAlignment="1">
      <alignment horizontal="center" vertical="center"/>
    </xf>
    <xf numFmtId="10" fontId="39" fillId="0" borderId="57" xfId="160" applyNumberFormat="1" applyFont="1" applyBorder="1" applyAlignment="1">
      <alignment horizontal="center" vertical="center"/>
    </xf>
    <xf numFmtId="0" fontId="39" fillId="0" borderId="55" xfId="0" applyFont="1" applyBorder="1" applyAlignment="1">
      <alignment vertical="center"/>
    </xf>
    <xf numFmtId="164" fontId="39" fillId="0" borderId="56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vertical="center"/>
    </xf>
    <xf numFmtId="164" fontId="39" fillId="0" borderId="36" xfId="0" applyNumberFormat="1" applyFont="1" applyBorder="1" applyAlignment="1">
      <alignment horizontal="center" vertical="center"/>
    </xf>
    <xf numFmtId="10" fontId="39" fillId="0" borderId="43" xfId="160" applyNumberFormat="1" applyFont="1" applyBorder="1" applyAlignment="1">
      <alignment horizontal="center" vertical="center"/>
    </xf>
    <xf numFmtId="0" fontId="29" fillId="0" borderId="28" xfId="97" applyFont="1" applyFill="1" applyBorder="1" applyAlignment="1">
      <alignment horizontal="center"/>
    </xf>
    <xf numFmtId="0" fontId="24" fillId="0" borderId="0" xfId="97" applyAlignment="1">
      <alignment horizontal="center"/>
    </xf>
    <xf numFmtId="164" fontId="0" fillId="0" borderId="28" xfId="0" applyNumberFormat="1" applyBorder="1" applyAlignment="1">
      <alignment horizontal="center"/>
    </xf>
    <xf numFmtId="164" fontId="28" fillId="0" borderId="38" xfId="97" applyNumberFormat="1" applyFont="1" applyFill="1" applyBorder="1" applyAlignment="1">
      <alignment horizontal="center"/>
    </xf>
    <xf numFmtId="164" fontId="27" fillId="0" borderId="28" xfId="97" applyNumberFormat="1" applyFont="1" applyFill="1" applyBorder="1" applyAlignment="1">
      <alignment horizontal="center"/>
    </xf>
    <xf numFmtId="164" fontId="14" fillId="0" borderId="28" xfId="145" applyNumberFormat="1" applyFill="1" applyBorder="1" applyAlignment="1">
      <alignment horizontal="center"/>
    </xf>
    <xf numFmtId="164" fontId="27" fillId="0" borderId="28" xfId="97" applyNumberFormat="1" applyFont="1" applyBorder="1" applyAlignment="1">
      <alignment horizontal="center"/>
    </xf>
    <xf numFmtId="164" fontId="27" fillId="0" borderId="29" xfId="99" applyNumberFormat="1" applyFont="1" applyBorder="1" applyAlignment="1">
      <alignment horizontal="center"/>
    </xf>
    <xf numFmtId="164" fontId="27" fillId="0" borderId="31" xfId="97" applyNumberFormat="1" applyFont="1" applyFill="1" applyBorder="1" applyAlignment="1">
      <alignment horizontal="center"/>
    </xf>
    <xf numFmtId="164" fontId="14" fillId="0" borderId="31" xfId="145" applyNumberFormat="1" applyFill="1" applyBorder="1" applyAlignment="1">
      <alignment horizontal="center"/>
    </xf>
    <xf numFmtId="164" fontId="27" fillId="0" borderId="31" xfId="97" applyNumberFormat="1" applyFont="1" applyBorder="1" applyAlignment="1">
      <alignment horizontal="center"/>
    </xf>
    <xf numFmtId="164" fontId="27" fillId="0" borderId="40" xfId="99" applyNumberFormat="1" applyFont="1" applyBorder="1" applyAlignment="1">
      <alignment horizontal="center"/>
    </xf>
    <xf numFmtId="164" fontId="28" fillId="0" borderId="39" xfId="97" applyNumberFormat="1" applyFont="1" applyFill="1" applyBorder="1" applyAlignment="1">
      <alignment horizontal="center"/>
    </xf>
    <xf numFmtId="164" fontId="28" fillId="0" borderId="38" xfId="97" applyNumberFormat="1" applyFont="1" applyBorder="1" applyAlignment="1">
      <alignment horizontal="center"/>
    </xf>
    <xf numFmtId="164" fontId="28" fillId="0" borderId="39" xfId="99" applyNumberFormat="1" applyFont="1" applyBorder="1" applyAlignment="1">
      <alignment horizontal="center"/>
    </xf>
    <xf numFmtId="0" fontId="29" fillId="0" borderId="27" xfId="97" applyFont="1" applyFill="1" applyBorder="1" applyAlignment="1"/>
    <xf numFmtId="164" fontId="27" fillId="0" borderId="28" xfId="99" applyNumberFormat="1" applyFont="1" applyBorder="1" applyAlignment="1">
      <alignment horizontal="center"/>
    </xf>
    <xf numFmtId="0" fontId="24" fillId="0" borderId="27" xfId="0" applyFont="1" applyBorder="1"/>
    <xf numFmtId="0" fontId="0" fillId="0" borderId="0" xfId="97" applyFont="1" applyBorder="1" applyAlignment="1">
      <alignment horizontal="left" vertical="top" wrapText="1"/>
    </xf>
    <xf numFmtId="0" fontId="24" fillId="0" borderId="0" xfId="97" applyBorder="1" applyAlignment="1">
      <alignment horizontal="left" vertical="top" wrapText="1"/>
    </xf>
    <xf numFmtId="0" fontId="24" fillId="0" borderId="4" xfId="0" applyFont="1" applyBorder="1"/>
    <xf numFmtId="164" fontId="27" fillId="0" borderId="0" xfId="97" applyNumberFormat="1" applyFont="1" applyFill="1" applyBorder="1" applyAlignment="1"/>
    <xf numFmtId="0" fontId="28" fillId="0" borderId="38" xfId="97" applyFont="1" applyFill="1" applyBorder="1" applyAlignment="1">
      <alignment horizontal="center"/>
    </xf>
    <xf numFmtId="0" fontId="27" fillId="0" borderId="28" xfId="97" applyFont="1" applyFill="1" applyBorder="1" applyAlignment="1">
      <alignment horizontal="center"/>
    </xf>
    <xf numFmtId="0" fontId="27" fillId="0" borderId="31" xfId="97" applyFont="1" applyFill="1" applyBorder="1" applyAlignment="1">
      <alignment horizontal="center"/>
    </xf>
    <xf numFmtId="0" fontId="27" fillId="0" borderId="0" xfId="97" applyFont="1" applyFill="1" applyBorder="1" applyAlignment="1">
      <alignment horizontal="center"/>
    </xf>
    <xf numFmtId="164" fontId="27" fillId="0" borderId="0" xfId="97" applyNumberFormat="1" applyFont="1" applyFill="1" applyBorder="1" applyAlignment="1">
      <alignment horizontal="center"/>
    </xf>
    <xf numFmtId="9" fontId="28" fillId="0" borderId="38" xfId="97" applyNumberFormat="1" applyFont="1" applyFill="1" applyBorder="1" applyAlignment="1">
      <alignment horizontal="center"/>
    </xf>
    <xf numFmtId="9" fontId="27" fillId="0" borderId="28" xfId="99" applyNumberFormat="1" applyFont="1" applyBorder="1" applyAlignment="1">
      <alignment horizontal="center"/>
    </xf>
    <xf numFmtId="9" fontId="27" fillId="0" borderId="29" xfId="99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9" fontId="0" fillId="0" borderId="28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27" fillId="0" borderId="28" xfId="97" applyNumberFormat="1" applyFont="1" applyFill="1" applyBorder="1" applyAlignment="1">
      <alignment horizontal="center"/>
    </xf>
    <xf numFmtId="10" fontId="27" fillId="0" borderId="0" xfId="97" applyNumberFormat="1" applyFont="1" applyFill="1" applyBorder="1" applyAlignment="1">
      <alignment horizontal="center"/>
    </xf>
    <xf numFmtId="0" fontId="27" fillId="0" borderId="42" xfId="97" applyFont="1" applyFill="1" applyBorder="1" applyAlignment="1">
      <alignment horizontal="center"/>
    </xf>
    <xf numFmtId="10" fontId="27" fillId="0" borderId="0" xfId="97" applyNumberFormat="1" applyFont="1" applyFill="1" applyBorder="1" applyAlignment="1"/>
    <xf numFmtId="10" fontId="0" fillId="0" borderId="28" xfId="160" applyNumberFormat="1" applyFont="1" applyBorder="1" applyAlignment="1">
      <alignment horizontal="center"/>
    </xf>
    <xf numFmtId="10" fontId="28" fillId="0" borderId="38" xfId="160" applyNumberFormat="1" applyFont="1" applyFill="1" applyBorder="1" applyAlignment="1">
      <alignment horizontal="center"/>
    </xf>
    <xf numFmtId="10" fontId="27" fillId="0" borderId="28" xfId="160" applyNumberFormat="1" applyFont="1" applyFill="1" applyBorder="1" applyAlignment="1">
      <alignment horizontal="center"/>
    </xf>
    <xf numFmtId="10" fontId="27" fillId="0" borderId="0" xfId="160" applyNumberFormat="1" applyFont="1" applyFill="1" applyBorder="1" applyAlignment="1">
      <alignment horizontal="center"/>
    </xf>
    <xf numFmtId="10" fontId="29" fillId="0" borderId="28" xfId="160" applyNumberFormat="1" applyFont="1" applyFill="1" applyBorder="1" applyAlignment="1">
      <alignment horizontal="center"/>
    </xf>
    <xf numFmtId="10" fontId="27" fillId="0" borderId="31" xfId="97" applyNumberFormat="1" applyFont="1" applyFill="1" applyBorder="1" applyAlignment="1">
      <alignment horizontal="center"/>
    </xf>
    <xf numFmtId="10" fontId="27" fillId="0" borderId="42" xfId="97" applyNumberFormat="1" applyFont="1" applyFill="1" applyBorder="1" applyAlignment="1">
      <alignment horizontal="center"/>
    </xf>
    <xf numFmtId="164" fontId="24" fillId="0" borderId="28" xfId="0" applyNumberFormat="1" applyFont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40" fillId="0" borderId="64" xfId="97" applyFont="1" applyFill="1" applyBorder="1" applyAlignment="1">
      <alignment vertical="center"/>
    </xf>
    <xf numFmtId="0" fontId="39" fillId="0" borderId="65" xfId="0" applyFont="1" applyBorder="1" applyAlignment="1">
      <alignment vertical="center"/>
    </xf>
    <xf numFmtId="0" fontId="39" fillId="0" borderId="66" xfId="0" applyFont="1" applyBorder="1" applyAlignment="1">
      <alignment vertical="center"/>
    </xf>
    <xf numFmtId="0" fontId="39" fillId="0" borderId="67" xfId="0" applyFont="1" applyBorder="1" applyAlignment="1">
      <alignment vertical="center"/>
    </xf>
    <xf numFmtId="0" fontId="42" fillId="0" borderId="49" xfId="97" applyFont="1" applyFill="1" applyBorder="1" applyAlignment="1">
      <alignment vertical="center"/>
    </xf>
    <xf numFmtId="164" fontId="39" fillId="0" borderId="50" xfId="97" applyNumberFormat="1" applyFont="1" applyFill="1" applyBorder="1" applyAlignment="1">
      <alignment horizontal="center" vertical="center"/>
    </xf>
    <xf numFmtId="10" fontId="39" fillId="0" borderId="51" xfId="97" applyNumberFormat="1" applyFont="1" applyFill="1" applyBorder="1" applyAlignment="1">
      <alignment horizontal="center" vertical="center"/>
    </xf>
    <xf numFmtId="0" fontId="24" fillId="0" borderId="0" xfId="0" applyFont="1"/>
    <xf numFmtId="0" fontId="43" fillId="0" borderId="0" xfId="159" applyFont="1"/>
    <xf numFmtId="46" fontId="36" fillId="0" borderId="0" xfId="159" applyNumberFormat="1"/>
    <xf numFmtId="46" fontId="43" fillId="0" borderId="0" xfId="159" applyNumberFormat="1" applyFont="1"/>
    <xf numFmtId="0" fontId="23" fillId="0" borderId="0" xfId="0" applyFont="1"/>
    <xf numFmtId="46" fontId="0" fillId="0" borderId="0" xfId="0" applyNumberFormat="1"/>
    <xf numFmtId="0" fontId="24" fillId="0" borderId="18" xfId="97" applyFont="1" applyFill="1" applyBorder="1" applyAlignment="1">
      <alignment horizontal="left" vertical="top" wrapText="1"/>
    </xf>
    <xf numFmtId="0" fontId="24" fillId="0" borderId="19" xfId="97" applyFont="1" applyFill="1" applyBorder="1" applyAlignment="1">
      <alignment horizontal="left" vertical="top" wrapText="1"/>
    </xf>
    <xf numFmtId="0" fontId="24" fillId="0" borderId="20" xfId="97" applyFont="1" applyFill="1" applyBorder="1" applyAlignment="1">
      <alignment horizontal="left" vertical="top" wrapText="1"/>
    </xf>
    <xf numFmtId="0" fontId="34" fillId="3" borderId="1" xfId="97" applyFont="1" applyFill="1" applyBorder="1" applyAlignment="1">
      <alignment horizontal="center"/>
    </xf>
    <xf numFmtId="0" fontId="34" fillId="3" borderId="2" xfId="97" applyFont="1" applyFill="1" applyBorder="1" applyAlignment="1">
      <alignment horizontal="center"/>
    </xf>
    <xf numFmtId="0" fontId="34" fillId="3" borderId="3" xfId="97" applyFont="1" applyFill="1" applyBorder="1" applyAlignment="1">
      <alignment horizontal="center"/>
    </xf>
    <xf numFmtId="0" fontId="34" fillId="3" borderId="7" xfId="97" applyFont="1" applyFill="1" applyBorder="1" applyAlignment="1">
      <alignment horizontal="center"/>
    </xf>
    <xf numFmtId="0" fontId="34" fillId="3" borderId="8" xfId="97" applyFont="1" applyFill="1" applyBorder="1" applyAlignment="1">
      <alignment horizontal="center"/>
    </xf>
    <xf numFmtId="0" fontId="34" fillId="3" borderId="9" xfId="97" applyFont="1" applyFill="1" applyBorder="1" applyAlignment="1">
      <alignment horizontal="center"/>
    </xf>
    <xf numFmtId="0" fontId="34" fillId="3" borderId="14" xfId="97" applyFont="1" applyFill="1" applyBorder="1" applyAlignment="1">
      <alignment horizontal="center"/>
    </xf>
    <xf numFmtId="0" fontId="34" fillId="3" borderId="15" xfId="97" applyFont="1" applyFill="1" applyBorder="1" applyAlignment="1">
      <alignment horizontal="center"/>
    </xf>
    <xf numFmtId="0" fontId="24" fillId="0" borderId="35" xfId="97" applyFont="1" applyFill="1" applyBorder="1" applyAlignment="1">
      <alignment horizontal="left" vertical="top" wrapText="1"/>
    </xf>
    <xf numFmtId="0" fontId="24" fillId="0" borderId="36" xfId="97" applyFont="1" applyFill="1" applyBorder="1" applyAlignment="1">
      <alignment horizontal="left" vertical="top" wrapText="1"/>
    </xf>
    <xf numFmtId="0" fontId="24" fillId="0" borderId="43" xfId="97" applyFont="1" applyFill="1" applyBorder="1" applyAlignment="1">
      <alignment horizontal="left" vertical="top" wrapText="1"/>
    </xf>
    <xf numFmtId="0" fontId="34" fillId="4" borderId="24" xfId="97" applyFont="1" applyFill="1" applyBorder="1" applyAlignment="1">
      <alignment horizontal="center"/>
    </xf>
    <xf numFmtId="0" fontId="34" fillId="4" borderId="25" xfId="97" applyFont="1" applyFill="1" applyBorder="1" applyAlignment="1">
      <alignment horizontal="center"/>
    </xf>
    <xf numFmtId="0" fontId="34" fillId="4" borderId="26" xfId="97" applyFont="1" applyFill="1" applyBorder="1" applyAlignment="1">
      <alignment horizontal="center"/>
    </xf>
    <xf numFmtId="0" fontId="34" fillId="4" borderId="27" xfId="97" applyFont="1" applyFill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58" xfId="97" applyFont="1" applyFill="1" applyBorder="1" applyAlignment="1">
      <alignment horizontal="left" vertical="top" wrapText="1"/>
    </xf>
    <xf numFmtId="0" fontId="24" fillId="0" borderId="59" xfId="97" applyFont="1" applyFill="1" applyBorder="1" applyAlignment="1">
      <alignment horizontal="left" vertical="top" wrapText="1"/>
    </xf>
    <xf numFmtId="0" fontId="24" fillId="0" borderId="60" xfId="97" applyFont="1" applyFill="1" applyBorder="1" applyAlignment="1">
      <alignment horizontal="left" vertical="top" wrapText="1"/>
    </xf>
    <xf numFmtId="0" fontId="23" fillId="0" borderId="28" xfId="0" applyFont="1" applyBorder="1" applyAlignment="1">
      <alignment horizontal="center"/>
    </xf>
    <xf numFmtId="0" fontId="2" fillId="0" borderId="61" xfId="97" applyFont="1" applyFill="1" applyBorder="1" applyAlignment="1">
      <alignment vertical="top" wrapText="1"/>
    </xf>
    <xf numFmtId="0" fontId="24" fillId="0" borderId="62" xfId="0" applyFont="1" applyBorder="1" applyAlignment="1">
      <alignment vertical="top"/>
    </xf>
    <xf numFmtId="0" fontId="24" fillId="0" borderId="63" xfId="0" applyFont="1" applyBorder="1" applyAlignment="1">
      <alignment vertical="top"/>
    </xf>
    <xf numFmtId="0" fontId="38" fillId="3" borderId="44" xfId="97" applyFont="1" applyFill="1" applyBorder="1" applyAlignment="1">
      <alignment horizontal="center" vertical="center"/>
    </xf>
    <xf numFmtId="0" fontId="38" fillId="3" borderId="45" xfId="97" applyFont="1" applyFill="1" applyBorder="1" applyAlignment="1">
      <alignment horizontal="center" vertical="center"/>
    </xf>
    <xf numFmtId="0" fontId="38" fillId="3" borderId="46" xfId="97" applyFont="1" applyFill="1" applyBorder="1" applyAlignment="1">
      <alignment horizontal="center" vertical="center"/>
    </xf>
    <xf numFmtId="0" fontId="38" fillId="3" borderId="13" xfId="97" applyFont="1" applyFill="1" applyBorder="1" applyAlignment="1">
      <alignment horizontal="center" vertical="center"/>
    </xf>
    <xf numFmtId="0" fontId="38" fillId="3" borderId="14" xfId="97" applyFont="1" applyFill="1" applyBorder="1" applyAlignment="1">
      <alignment horizontal="center" vertical="center"/>
    </xf>
    <xf numFmtId="0" fontId="38" fillId="3" borderId="47" xfId="97" applyFont="1" applyFill="1" applyBorder="1" applyAlignment="1">
      <alignment horizontal="center" vertical="center"/>
    </xf>
    <xf numFmtId="0" fontId="38" fillId="4" borderId="24" xfId="97" applyFont="1" applyFill="1" applyBorder="1" applyAlignment="1">
      <alignment horizontal="center" vertical="center"/>
    </xf>
    <xf numFmtId="0" fontId="38" fillId="4" borderId="25" xfId="97" applyFont="1" applyFill="1" applyBorder="1" applyAlignment="1">
      <alignment horizontal="center" vertical="center"/>
    </xf>
    <xf numFmtId="0" fontId="38" fillId="4" borderId="26" xfId="97" applyFont="1" applyFill="1" applyBorder="1" applyAlignment="1">
      <alignment horizontal="center" vertical="center"/>
    </xf>
    <xf numFmtId="0" fontId="38" fillId="4" borderId="27" xfId="97" applyFont="1" applyFill="1" applyBorder="1" applyAlignment="1">
      <alignment horizontal="center" vertical="center"/>
    </xf>
    <xf numFmtId="0" fontId="38" fillId="4" borderId="28" xfId="97" applyFont="1" applyFill="1" applyBorder="1" applyAlignment="1">
      <alignment horizontal="center" vertical="center"/>
    </xf>
    <xf numFmtId="0" fontId="38" fillId="4" borderId="29" xfId="97" applyFont="1" applyFill="1" applyBorder="1" applyAlignment="1">
      <alignment horizontal="center" vertical="center"/>
    </xf>
    <xf numFmtId="0" fontId="34" fillId="4" borderId="24" xfId="97" applyFont="1" applyFill="1" applyBorder="1" applyAlignment="1">
      <alignment horizontal="center" vertical="center"/>
    </xf>
    <xf numFmtId="0" fontId="34" fillId="4" borderId="25" xfId="97" applyFont="1" applyFill="1" applyBorder="1" applyAlignment="1">
      <alignment horizontal="center" vertical="center"/>
    </xf>
    <xf numFmtId="0" fontId="34" fillId="4" borderId="26" xfId="97" applyFont="1" applyFill="1" applyBorder="1" applyAlignment="1">
      <alignment horizontal="center" vertical="center"/>
    </xf>
    <xf numFmtId="0" fontId="34" fillId="4" borderId="27" xfId="97" applyFont="1" applyFill="1" applyBorder="1" applyAlignment="1">
      <alignment horizontal="center" vertical="center"/>
    </xf>
    <xf numFmtId="0" fontId="34" fillId="4" borderId="28" xfId="97" applyFont="1" applyFill="1" applyBorder="1" applyAlignment="1">
      <alignment horizontal="center" vertical="center"/>
    </xf>
    <xf numFmtId="0" fontId="34" fillId="4" borderId="29" xfId="97" applyFont="1" applyFill="1" applyBorder="1" applyAlignment="1">
      <alignment horizontal="center" vertical="center"/>
    </xf>
  </cellXfs>
  <cellStyles count="16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7 2 2" xfId="161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117" Type="http://schemas.openxmlformats.org/officeDocument/2006/relationships/theme" Target="theme/theme1.xml"/><Relationship Id="rId21" Type="http://schemas.openxmlformats.org/officeDocument/2006/relationships/worksheet" Target="worksheets/sheet14.xml"/><Relationship Id="rId42" Type="http://schemas.openxmlformats.org/officeDocument/2006/relationships/chartsheet" Target="chartsheets/sheet12.xml"/><Relationship Id="rId47" Type="http://schemas.openxmlformats.org/officeDocument/2006/relationships/worksheet" Target="worksheets/sheet3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112" Type="http://schemas.openxmlformats.org/officeDocument/2006/relationships/worksheet" Target="worksheets/sheet95.xml"/><Relationship Id="rId16" Type="http://schemas.openxmlformats.org/officeDocument/2006/relationships/chartsheet" Target="chartsheets/sheet5.xml"/><Relationship Id="rId107" Type="http://schemas.openxmlformats.org/officeDocument/2006/relationships/worksheet" Target="worksheets/sheet90.xml"/><Relationship Id="rId11" Type="http://schemas.openxmlformats.org/officeDocument/2006/relationships/worksheet" Target="worksheets/sheet8.xml"/><Relationship Id="rId32" Type="http://schemas.openxmlformats.org/officeDocument/2006/relationships/worksheet" Target="worksheets/sheet23.xml"/><Relationship Id="rId37" Type="http://schemas.openxmlformats.org/officeDocument/2006/relationships/chartsheet" Target="chartsheets/sheet11.xml"/><Relationship Id="rId53" Type="http://schemas.openxmlformats.org/officeDocument/2006/relationships/worksheet" Target="worksheets/sheet37.xml"/><Relationship Id="rId58" Type="http://schemas.openxmlformats.org/officeDocument/2006/relationships/worksheet" Target="worksheets/sheet41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102" Type="http://schemas.openxmlformats.org/officeDocument/2006/relationships/worksheet" Target="worksheets/sheet85.xml"/><Relationship Id="rId5" Type="http://schemas.openxmlformats.org/officeDocument/2006/relationships/chartsheet" Target="chartsheets/sheet2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43" Type="http://schemas.openxmlformats.org/officeDocument/2006/relationships/worksheet" Target="worksheets/sheet31.xml"/><Relationship Id="rId48" Type="http://schemas.openxmlformats.org/officeDocument/2006/relationships/chartsheet" Target="chartsheets/sheet14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113" Type="http://schemas.openxmlformats.org/officeDocument/2006/relationships/worksheet" Target="worksheets/sheet96.xml"/><Relationship Id="rId118" Type="http://schemas.openxmlformats.org/officeDocument/2006/relationships/styles" Target="styles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59" Type="http://schemas.openxmlformats.org/officeDocument/2006/relationships/worksheet" Target="worksheets/sheet42.xml"/><Relationship Id="rId103" Type="http://schemas.openxmlformats.org/officeDocument/2006/relationships/worksheet" Target="worksheets/sheet86.xml"/><Relationship Id="rId108" Type="http://schemas.openxmlformats.org/officeDocument/2006/relationships/worksheet" Target="worksheets/sheet91.xml"/><Relationship Id="rId54" Type="http://schemas.openxmlformats.org/officeDocument/2006/relationships/chartsheet" Target="chartsheets/sheet17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49" Type="http://schemas.openxmlformats.org/officeDocument/2006/relationships/worksheet" Target="worksheets/sheet35.xml"/><Relationship Id="rId114" Type="http://schemas.openxmlformats.org/officeDocument/2006/relationships/worksheet" Target="worksheets/sheet97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chartsheet" Target="chartsheets/sheet1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worksheet" Target="worksheets/sheet8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109" Type="http://schemas.openxmlformats.org/officeDocument/2006/relationships/worksheet" Target="worksheets/sheet92.xml"/><Relationship Id="rId34" Type="http://schemas.openxmlformats.org/officeDocument/2006/relationships/worksheet" Target="worksheets/sheet25.xml"/><Relationship Id="rId50" Type="http://schemas.openxmlformats.org/officeDocument/2006/relationships/chartsheet" Target="chartsheets/sheet1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worksheet" Target="worksheets/sheet87.xml"/><Relationship Id="rId120" Type="http://schemas.openxmlformats.org/officeDocument/2006/relationships/calcChain" Target="calcChain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0.xml"/><Relationship Id="rId24" Type="http://schemas.openxmlformats.org/officeDocument/2006/relationships/chartsheet" Target="chartsheets/sheet9.xml"/><Relationship Id="rId40" Type="http://schemas.openxmlformats.org/officeDocument/2006/relationships/worksheet" Target="worksheets/sheet29.xml"/><Relationship Id="rId45" Type="http://schemas.openxmlformats.org/officeDocument/2006/relationships/worksheet" Target="worksheets/sheet33.xml"/><Relationship Id="rId66" Type="http://schemas.openxmlformats.org/officeDocument/2006/relationships/worksheet" Target="worksheets/sheet49.xml"/><Relationship Id="rId87" Type="http://schemas.openxmlformats.org/officeDocument/2006/relationships/worksheet" Target="worksheets/sheet70.xml"/><Relationship Id="rId110" Type="http://schemas.openxmlformats.org/officeDocument/2006/relationships/worksheet" Target="worksheets/sheet93.xml"/><Relationship Id="rId115" Type="http://schemas.openxmlformats.org/officeDocument/2006/relationships/worksheet" Target="worksheets/sheet98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30" Type="http://schemas.openxmlformats.org/officeDocument/2006/relationships/worksheet" Target="worksheets/sheet21.xml"/><Relationship Id="rId35" Type="http://schemas.openxmlformats.org/officeDocument/2006/relationships/chartsheet" Target="chartsheets/sheet10.xml"/><Relationship Id="rId56" Type="http://schemas.openxmlformats.org/officeDocument/2006/relationships/worksheet" Target="worksheets/sheet39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105" Type="http://schemas.openxmlformats.org/officeDocument/2006/relationships/worksheet" Target="worksheets/sheet88.xml"/><Relationship Id="rId8" Type="http://schemas.openxmlformats.org/officeDocument/2006/relationships/worksheet" Target="worksheets/sheet5.xml"/><Relationship Id="rId51" Type="http://schemas.openxmlformats.org/officeDocument/2006/relationships/worksheet" Target="worksheets/sheet36.xml"/><Relationship Id="rId72" Type="http://schemas.openxmlformats.org/officeDocument/2006/relationships/worksheet" Target="worksheets/sheet55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Relationship Id="rId25" Type="http://schemas.openxmlformats.org/officeDocument/2006/relationships/worksheet" Target="worksheets/sheet16.xml"/><Relationship Id="rId46" Type="http://schemas.openxmlformats.org/officeDocument/2006/relationships/chartsheet" Target="chartsheets/sheet13.xml"/><Relationship Id="rId67" Type="http://schemas.openxmlformats.org/officeDocument/2006/relationships/worksheet" Target="worksheets/sheet50.xml"/><Relationship Id="rId116" Type="http://schemas.openxmlformats.org/officeDocument/2006/relationships/worksheet" Target="worksheets/sheet99.xml"/><Relationship Id="rId20" Type="http://schemas.openxmlformats.org/officeDocument/2006/relationships/chartsheet" Target="chartsheets/sheet7.xml"/><Relationship Id="rId41" Type="http://schemas.openxmlformats.org/officeDocument/2006/relationships/worksheet" Target="worksheets/sheet30.xml"/><Relationship Id="rId62" Type="http://schemas.openxmlformats.org/officeDocument/2006/relationships/worksheet" Target="worksheets/sheet45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111" Type="http://schemas.openxmlformats.org/officeDocument/2006/relationships/worksheet" Target="worksheets/sheet94.xml"/><Relationship Id="rId15" Type="http://schemas.openxmlformats.org/officeDocument/2006/relationships/worksheet" Target="worksheets/sheet11.xml"/><Relationship Id="rId36" Type="http://schemas.openxmlformats.org/officeDocument/2006/relationships/worksheet" Target="worksheets/sheet26.xml"/><Relationship Id="rId57" Type="http://schemas.openxmlformats.org/officeDocument/2006/relationships/worksheet" Target="worksheets/sheet40.xml"/><Relationship Id="rId106" Type="http://schemas.openxmlformats.org/officeDocument/2006/relationships/worksheet" Target="worksheets/sheet8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01.01.2021 al 31.01.2021</a:t>
            </a:r>
            <a:endParaRPr lang="it-IT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690607821667173"/>
          <c:y val="9.5424118755380177E-2"/>
          <c:w val="0.54808673139098718"/>
          <c:h val="0.8783493792611120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2.0138888888888888E-3</c:v>
                </c:pt>
                <c:pt idx="2">
                  <c:v>6.030092592592593E-3</c:v>
                </c:pt>
                <c:pt idx="3">
                  <c:v>0</c:v>
                </c:pt>
                <c:pt idx="4">
                  <c:v>2.9166666666666672E-3</c:v>
                </c:pt>
                <c:pt idx="5">
                  <c:v>2.5462962962962956E-3</c:v>
                </c:pt>
                <c:pt idx="6">
                  <c:v>0</c:v>
                </c:pt>
                <c:pt idx="7">
                  <c:v>0</c:v>
                </c:pt>
                <c:pt idx="8">
                  <c:v>6.9444444444444444E-5</c:v>
                </c:pt>
                <c:pt idx="9">
                  <c:v>0</c:v>
                </c:pt>
                <c:pt idx="10">
                  <c:v>0</c:v>
                </c:pt>
                <c:pt idx="11">
                  <c:v>7.7430555555555551E-3</c:v>
                </c:pt>
                <c:pt idx="12">
                  <c:v>5.393518518518518E-3</c:v>
                </c:pt>
                <c:pt idx="13">
                  <c:v>1.4120370370370369E-3</c:v>
                </c:pt>
                <c:pt idx="14">
                  <c:v>9.907407407407403E-3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9.5370370370370348E-3</c:v>
                </c:pt>
                <c:pt idx="2">
                  <c:v>1.8819444444444455E-2</c:v>
                </c:pt>
                <c:pt idx="3">
                  <c:v>5.2083333333333333E-4</c:v>
                </c:pt>
                <c:pt idx="4">
                  <c:v>8.8425925925925929E-3</c:v>
                </c:pt>
                <c:pt idx="5">
                  <c:v>2.9629629629629632E-3</c:v>
                </c:pt>
                <c:pt idx="6">
                  <c:v>0</c:v>
                </c:pt>
                <c:pt idx="7">
                  <c:v>0</c:v>
                </c:pt>
                <c:pt idx="8">
                  <c:v>4.5138888888888887E-4</c:v>
                </c:pt>
                <c:pt idx="9">
                  <c:v>0</c:v>
                </c:pt>
                <c:pt idx="10">
                  <c:v>0</c:v>
                </c:pt>
                <c:pt idx="11">
                  <c:v>2.2881944444444448E-2</c:v>
                </c:pt>
                <c:pt idx="12">
                  <c:v>4.9305555555555552E-3</c:v>
                </c:pt>
                <c:pt idx="13">
                  <c:v>3.009259259259258E-3</c:v>
                </c:pt>
                <c:pt idx="14">
                  <c:v>1.4085648148148147E-2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1.4351851851851852E-3</c:v>
                </c:pt>
                <c:pt idx="2">
                  <c:v>2.8124999999999999E-3</c:v>
                </c:pt>
                <c:pt idx="3">
                  <c:v>0</c:v>
                </c:pt>
                <c:pt idx="4">
                  <c:v>1.8518518518518515E-3</c:v>
                </c:pt>
                <c:pt idx="5">
                  <c:v>4.9768518518518521E-4</c:v>
                </c:pt>
                <c:pt idx="7">
                  <c:v>0</c:v>
                </c:pt>
                <c:pt idx="8">
                  <c:v>3.3564814814814818E-4</c:v>
                </c:pt>
                <c:pt idx="9">
                  <c:v>0</c:v>
                </c:pt>
                <c:pt idx="10">
                  <c:v>0</c:v>
                </c:pt>
                <c:pt idx="11">
                  <c:v>6.2731481481481466E-3</c:v>
                </c:pt>
                <c:pt idx="12">
                  <c:v>6.145833333333333E-3</c:v>
                </c:pt>
                <c:pt idx="13">
                  <c:v>1.9675925925925928E-3</c:v>
                </c:pt>
                <c:pt idx="14">
                  <c:v>1.4131944444444442E-2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6.7592592592592591E-3</c:v>
                </c:pt>
                <c:pt idx="2">
                  <c:v>1.4201388888888887E-2</c:v>
                </c:pt>
                <c:pt idx="3">
                  <c:v>4.7453703703703698E-4</c:v>
                </c:pt>
                <c:pt idx="4">
                  <c:v>1.1712962962962961E-2</c:v>
                </c:pt>
                <c:pt idx="5">
                  <c:v>2.3032407407407407E-3</c:v>
                </c:pt>
                <c:pt idx="7">
                  <c:v>0</c:v>
                </c:pt>
                <c:pt idx="8">
                  <c:v>5.2083333333333333E-4</c:v>
                </c:pt>
                <c:pt idx="9">
                  <c:v>0</c:v>
                </c:pt>
                <c:pt idx="10">
                  <c:v>0</c:v>
                </c:pt>
                <c:pt idx="11">
                  <c:v>2.6226851851851838E-2</c:v>
                </c:pt>
                <c:pt idx="12">
                  <c:v>7.7430555555555525E-3</c:v>
                </c:pt>
                <c:pt idx="13">
                  <c:v>5.4861111111111091E-3</c:v>
                </c:pt>
                <c:pt idx="14">
                  <c:v>1.804398148148147E-2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2.8356481481481479E-3</c:v>
                </c:pt>
                <c:pt idx="2">
                  <c:v>2.2916666666666667E-3</c:v>
                </c:pt>
                <c:pt idx="3">
                  <c:v>0</c:v>
                </c:pt>
                <c:pt idx="4">
                  <c:v>1.9328703703703704E-3</c:v>
                </c:pt>
                <c:pt idx="5">
                  <c:v>3.5879629629629629E-4</c:v>
                </c:pt>
                <c:pt idx="6">
                  <c:v>0</c:v>
                </c:pt>
                <c:pt idx="7">
                  <c:v>0</c:v>
                </c:pt>
                <c:pt idx="8">
                  <c:v>3.1250000000000001E-4</c:v>
                </c:pt>
                <c:pt idx="9">
                  <c:v>0</c:v>
                </c:pt>
                <c:pt idx="10">
                  <c:v>0</c:v>
                </c:pt>
                <c:pt idx="11">
                  <c:v>1.724537037037037E-3</c:v>
                </c:pt>
                <c:pt idx="12">
                  <c:v>2.5694444444444445E-3</c:v>
                </c:pt>
                <c:pt idx="13">
                  <c:v>9.4907407407407408E-4</c:v>
                </c:pt>
                <c:pt idx="14">
                  <c:v>6.7708333333333344E-3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Italia Viva - PSI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5.3356481481481484E-3</c:v>
                </c:pt>
                <c:pt idx="2">
                  <c:v>1.5358796296296294E-2</c:v>
                </c:pt>
                <c:pt idx="3">
                  <c:v>4.6296296296296298E-4</c:v>
                </c:pt>
                <c:pt idx="4">
                  <c:v>6.3078703703703717E-3</c:v>
                </c:pt>
                <c:pt idx="5">
                  <c:v>3.1250000000000002E-3</c:v>
                </c:pt>
                <c:pt idx="6">
                  <c:v>0</c:v>
                </c:pt>
                <c:pt idx="7">
                  <c:v>0</c:v>
                </c:pt>
                <c:pt idx="8">
                  <c:v>4.0509259259259258E-4</c:v>
                </c:pt>
                <c:pt idx="9">
                  <c:v>0</c:v>
                </c:pt>
                <c:pt idx="10">
                  <c:v>0</c:v>
                </c:pt>
                <c:pt idx="11">
                  <c:v>2.3842592592592582E-2</c:v>
                </c:pt>
                <c:pt idx="12">
                  <c:v>2.0254629629629629E-3</c:v>
                </c:pt>
                <c:pt idx="13">
                  <c:v>1.2384259259259258E-3</c:v>
                </c:pt>
                <c:pt idx="14">
                  <c:v>6.4814814814814813E-3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1">
                  <c:v>1.1111111111111111E-3</c:v>
                </c:pt>
                <c:pt idx="2">
                  <c:v>3.6805555555555558E-3</c:v>
                </c:pt>
                <c:pt idx="3">
                  <c:v>0</c:v>
                </c:pt>
                <c:pt idx="4">
                  <c:v>2.6620370370370372E-4</c:v>
                </c:pt>
                <c:pt idx="8">
                  <c:v>0</c:v>
                </c:pt>
                <c:pt idx="11">
                  <c:v>6.134259259259259E-4</c:v>
                </c:pt>
                <c:pt idx="12">
                  <c:v>7.5231481481481482E-4</c:v>
                </c:pt>
                <c:pt idx="13">
                  <c:v>4.7453703703703698E-4</c:v>
                </c:pt>
                <c:pt idx="14">
                  <c:v>1.747685185185185E-3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1">
                  <c:v>5.2083333333333333E-4</c:v>
                </c:pt>
                <c:pt idx="2">
                  <c:v>2.5462962962962961E-4</c:v>
                </c:pt>
                <c:pt idx="4">
                  <c:v>2.6620370370370372E-4</c:v>
                </c:pt>
                <c:pt idx="11">
                  <c:v>0</c:v>
                </c:pt>
                <c:pt idx="12">
                  <c:v>1.273148148148148E-4</c:v>
                </c:pt>
                <c:pt idx="13">
                  <c:v>3.2407407407407406E-4</c:v>
                </c:pt>
                <c:pt idx="14">
                  <c:v>1.4004629629629629E-3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Noi con l'Italia - Usei - Cambiamo! - Alleanza di Centro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1">
                  <c:v>9.837962962962962E-4</c:v>
                </c:pt>
                <c:pt idx="2">
                  <c:v>6.3657407407407413E-4</c:v>
                </c:pt>
                <c:pt idx="4">
                  <c:v>5.4398148148148144E-4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1.9791666666666664E-3</c:v>
                </c:pt>
                <c:pt idx="12">
                  <c:v>0</c:v>
                </c:pt>
                <c:pt idx="13">
                  <c:v>0</c:v>
                </c:pt>
                <c:pt idx="14">
                  <c:v>1.3888888888888889E-4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Centro Democratico - Italiani in Europa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1">
                  <c:v>4.1666666666666669E-4</c:v>
                </c:pt>
                <c:pt idx="2">
                  <c:v>2.7777777777777778E-4</c:v>
                </c:pt>
                <c:pt idx="4">
                  <c:v>6.3657407407407413E-4</c:v>
                </c:pt>
                <c:pt idx="8">
                  <c:v>0</c:v>
                </c:pt>
                <c:pt idx="11">
                  <c:v>1.5972222222222221E-3</c:v>
                </c:pt>
                <c:pt idx="12">
                  <c:v>3.2407407407407406E-4</c:v>
                </c:pt>
                <c:pt idx="14">
                  <c:v>7.7546296296296293E-4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1"/>
          <c:order val="10"/>
          <c:tx>
            <c:strRef>
              <c:f>grafico1!$A$12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1">
                  <c:v>2.8935185185185189E-4</c:v>
                </c:pt>
                <c:pt idx="2">
                  <c:v>9.1435185185185185E-4</c:v>
                </c:pt>
                <c:pt idx="4">
                  <c:v>1.7361111111111112E-4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1.9675925925925926E-4</c:v>
                </c:pt>
                <c:pt idx="13">
                  <c:v>3.5879629629629629E-4</c:v>
                </c:pt>
                <c:pt idx="14">
                  <c:v>4.7453703703703704E-4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1"/>
          <c:tx>
            <c:strRef>
              <c:f>grafico1!$A$13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1">
                  <c:v>3.1250000000000001E-4</c:v>
                </c:pt>
                <c:pt idx="2">
                  <c:v>6.134259259259259E-4</c:v>
                </c:pt>
                <c:pt idx="3">
                  <c:v>2.4305555555555552E-4</c:v>
                </c:pt>
                <c:pt idx="4">
                  <c:v>2.4305555555555552E-4</c:v>
                </c:pt>
                <c:pt idx="11">
                  <c:v>1.0416666666666667E-3</c:v>
                </c:pt>
                <c:pt idx="12">
                  <c:v>3.2407407407407406E-4</c:v>
                </c:pt>
                <c:pt idx="13">
                  <c:v>7.1759259259259259E-4</c:v>
                </c:pt>
                <c:pt idx="14">
                  <c:v>9.3750000000000007E-4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2"/>
          <c:tx>
            <c:strRef>
              <c:f>grafico1!$A$14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8.2175925925925927E-4</c:v>
                </c:pt>
                <c:pt idx="2">
                  <c:v>1.0416666666666667E-3</c:v>
                </c:pt>
                <c:pt idx="3">
                  <c:v>0</c:v>
                </c:pt>
                <c:pt idx="4">
                  <c:v>3.2638888888888891E-3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4.7106481481481496E-3</c:v>
                </c:pt>
                <c:pt idx="12">
                  <c:v>4.5138888888888887E-4</c:v>
                </c:pt>
                <c:pt idx="13">
                  <c:v>1.25E-3</c:v>
                </c:pt>
                <c:pt idx="14">
                  <c:v>2.2800925925925927E-3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3"/>
          <c:tx>
            <c:strRef>
              <c:f>grafico1!$A$15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2.6157407407407405E-3</c:v>
                </c:pt>
                <c:pt idx="2">
                  <c:v>6.9328703703703705E-3</c:v>
                </c:pt>
                <c:pt idx="3">
                  <c:v>9.9537037037037042E-4</c:v>
                </c:pt>
                <c:pt idx="4">
                  <c:v>5.3356481481481475E-3</c:v>
                </c:pt>
                <c:pt idx="5">
                  <c:v>3.0092592592592595E-4</c:v>
                </c:pt>
                <c:pt idx="7">
                  <c:v>0</c:v>
                </c:pt>
                <c:pt idx="8">
                  <c:v>5.3240740740740744E-4</c:v>
                </c:pt>
                <c:pt idx="9">
                  <c:v>0</c:v>
                </c:pt>
                <c:pt idx="10">
                  <c:v>0</c:v>
                </c:pt>
                <c:pt idx="11">
                  <c:v>1.1273148148148154E-2</c:v>
                </c:pt>
                <c:pt idx="12">
                  <c:v>2.4074074074074072E-3</c:v>
                </c:pt>
                <c:pt idx="13">
                  <c:v>1.8634259259259259E-3</c:v>
                </c:pt>
                <c:pt idx="14">
                  <c:v>8.2754629629629636E-3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4"/>
          <c:tx>
            <c:strRef>
              <c:f>grafico1!$A$16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1.3541666666666667E-3</c:v>
                </c:pt>
                <c:pt idx="2">
                  <c:v>1.0532407407407407E-3</c:v>
                </c:pt>
                <c:pt idx="4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5"/>
          <c:tx>
            <c:strRef>
              <c:f>grafico1!$A$17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1.3541666666666667E-3</c:v>
                </c:pt>
                <c:pt idx="2">
                  <c:v>4.6990740740740743E-3</c:v>
                </c:pt>
                <c:pt idx="3">
                  <c:v>1.5046296296296297E-4</c:v>
                </c:pt>
                <c:pt idx="4">
                  <c:v>1.1805555555555556E-3</c:v>
                </c:pt>
                <c:pt idx="5">
                  <c:v>2.5462962962962961E-4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2.2106481481481486E-3</c:v>
                </c:pt>
                <c:pt idx="12">
                  <c:v>1.0879629629629631E-3</c:v>
                </c:pt>
                <c:pt idx="13">
                  <c:v>8.6805555555555551E-4</c:v>
                </c:pt>
                <c:pt idx="14">
                  <c:v>3.4722222222222212E-3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6"/>
          <c:tx>
            <c:strRef>
              <c:f>grafico1!$A$18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2.0949074074074073E-3</c:v>
                </c:pt>
                <c:pt idx="2">
                  <c:v>8.2175925925925923E-3</c:v>
                </c:pt>
                <c:pt idx="3">
                  <c:v>5.4398148148148144E-4</c:v>
                </c:pt>
                <c:pt idx="4">
                  <c:v>4.3518518518518515E-3</c:v>
                </c:pt>
                <c:pt idx="5">
                  <c:v>5.3240740740740744E-4</c:v>
                </c:pt>
                <c:pt idx="6">
                  <c:v>0</c:v>
                </c:pt>
                <c:pt idx="7">
                  <c:v>0</c:v>
                </c:pt>
                <c:pt idx="8">
                  <c:v>1.3888888888888889E-4</c:v>
                </c:pt>
                <c:pt idx="9">
                  <c:v>0</c:v>
                </c:pt>
                <c:pt idx="10">
                  <c:v>0</c:v>
                </c:pt>
                <c:pt idx="11">
                  <c:v>7.9745370370370369E-3</c:v>
                </c:pt>
                <c:pt idx="12">
                  <c:v>2.6851851851851854E-3</c:v>
                </c:pt>
                <c:pt idx="13">
                  <c:v>3.5416666666666661E-3</c:v>
                </c:pt>
                <c:pt idx="14">
                  <c:v>7.6504629629629631E-3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5-45DC-B443-64C1320C5B5A}"/>
            </c:ext>
          </c:extLst>
        </c:ser>
        <c:ser>
          <c:idx val="18"/>
          <c:order val="17"/>
          <c:tx>
            <c:strRef>
              <c:f>grafico1!$A$19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0">
                  <c:v>0</c:v>
                </c:pt>
                <c:pt idx="1">
                  <c:v>5.023148148148149E-3</c:v>
                </c:pt>
                <c:pt idx="2">
                  <c:v>1.5891203703703703E-2</c:v>
                </c:pt>
                <c:pt idx="3">
                  <c:v>9.9537037037037042E-4</c:v>
                </c:pt>
                <c:pt idx="4">
                  <c:v>4.8611111111111103E-3</c:v>
                </c:pt>
                <c:pt idx="5">
                  <c:v>4.7453703703703698E-4</c:v>
                </c:pt>
                <c:pt idx="6">
                  <c:v>0</c:v>
                </c:pt>
                <c:pt idx="7">
                  <c:v>0</c:v>
                </c:pt>
                <c:pt idx="8">
                  <c:v>2.6620370370370372E-4</c:v>
                </c:pt>
                <c:pt idx="9">
                  <c:v>0</c:v>
                </c:pt>
                <c:pt idx="10">
                  <c:v>0</c:v>
                </c:pt>
                <c:pt idx="11">
                  <c:v>2.1296296296296296E-2</c:v>
                </c:pt>
                <c:pt idx="12">
                  <c:v>9.7222222222222189E-3</c:v>
                </c:pt>
                <c:pt idx="13">
                  <c:v>6.782407407407408E-3</c:v>
                </c:pt>
                <c:pt idx="14">
                  <c:v>2.2951388888888886E-2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5-45DC-B443-64C1320C5B5A}"/>
            </c:ext>
          </c:extLst>
        </c:ser>
        <c:ser>
          <c:idx val="10"/>
          <c:order val="18"/>
          <c:tx>
            <c:strRef>
              <c:f>grafico1!$A$20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grafico1!$B$20:$P$20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1.8055555555555555E-3</c:v>
                </c:pt>
                <c:pt idx="13">
                  <c:v>8.2175925925925927E-4</c:v>
                </c:pt>
                <c:pt idx="14">
                  <c:v>5.0925925925925939E-3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86329344"/>
        <c:axId val="286022976"/>
      </c:barChart>
      <c:catAx>
        <c:axId val="286329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6022976"/>
        <c:crosses val="autoZero"/>
        <c:auto val="1"/>
        <c:lblAlgn val="ctr"/>
        <c:lblOffset val="100"/>
        <c:noMultiLvlLbl val="0"/>
      </c:catAx>
      <c:valAx>
        <c:axId val="28602297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8632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62373483259284"/>
          <c:y val="0.12813796170131739"/>
          <c:w val="0.21556353532950534"/>
          <c:h val="0.856830594638785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01.01.2021 al 31.01.2021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'gr2-RAI'!$D$2:$D$20</c:f>
              <c:numCache>
                <c:formatCode>0.00%</c:formatCode>
                <c:ptCount val="19"/>
                <c:pt idx="0">
                  <c:v>0.8816990404867775</c:v>
                </c:pt>
                <c:pt idx="1">
                  <c:v>0.97630987376794065</c:v>
                </c:pt>
                <c:pt idx="2">
                  <c:v>0.52377372674309353</c:v>
                </c:pt>
                <c:pt idx="3">
                  <c:v>0.64023339079697639</c:v>
                </c:pt>
                <c:pt idx="4">
                  <c:v>0.55037495924356061</c:v>
                </c:pt>
                <c:pt idx="5">
                  <c:v>0.6617532366245521</c:v>
                </c:pt>
                <c:pt idx="6">
                  <c:v>0.74147727272727271</c:v>
                </c:pt>
                <c:pt idx="7">
                  <c:v>0.65339865278628295</c:v>
                </c:pt>
                <c:pt idx="8">
                  <c:v>1</c:v>
                </c:pt>
                <c:pt idx="9">
                  <c:v>0.98194130925507894</c:v>
                </c:pt>
                <c:pt idx="10">
                  <c:v>0.69848484848484838</c:v>
                </c:pt>
                <c:pt idx="11">
                  <c:v>1</c:v>
                </c:pt>
                <c:pt idx="12">
                  <c:v>0.84315370098553166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0.58940213621861559</c:v>
                </c:pt>
                <c:pt idx="1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'gr2-RAI'!$E$2:$E$20</c:f>
              <c:numCache>
                <c:formatCode>0.00%</c:formatCode>
                <c:ptCount val="19"/>
                <c:pt idx="0">
                  <c:v>0.11830095951322257</c:v>
                </c:pt>
                <c:pt idx="1">
                  <c:v>2.3690126232059495E-2</c:v>
                </c:pt>
                <c:pt idx="2">
                  <c:v>0.47622627325690653</c:v>
                </c:pt>
                <c:pt idx="3">
                  <c:v>0.35976660920302367</c:v>
                </c:pt>
                <c:pt idx="4">
                  <c:v>0.44962504075643944</c:v>
                </c:pt>
                <c:pt idx="5">
                  <c:v>0.33824676337544796</c:v>
                </c:pt>
                <c:pt idx="6">
                  <c:v>0.25852272727272729</c:v>
                </c:pt>
                <c:pt idx="7">
                  <c:v>0.34660134721371705</c:v>
                </c:pt>
                <c:pt idx="8">
                  <c:v>0</c:v>
                </c:pt>
                <c:pt idx="9">
                  <c:v>1.8058690744920992E-2</c:v>
                </c:pt>
                <c:pt idx="10">
                  <c:v>0.30151515151515162</c:v>
                </c:pt>
                <c:pt idx="11">
                  <c:v>0</c:v>
                </c:pt>
                <c:pt idx="12">
                  <c:v>0.15684629901446842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0.41059786378138435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89548800"/>
        <c:axId val="288415040"/>
      </c:barChart>
      <c:catAx>
        <c:axId val="289548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8415040"/>
        <c:crosses val="autoZero"/>
        <c:auto val="1"/>
        <c:lblAlgn val="ctr"/>
        <c:lblOffset val="100"/>
        <c:noMultiLvlLbl val="0"/>
      </c:catAx>
      <c:valAx>
        <c:axId val="28841504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8954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01.01.2021 al 31.01.2021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440104178722272"/>
          <c:y val="9.5555555555555657E-2"/>
          <c:w val="0.66379909764857326"/>
          <c:h val="0.8781818181818187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701377970575479E-2"/>
                  <c:y val="3.6974364742194176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24'!$D$2:$D$20</c:f>
              <c:numCache>
                <c:formatCode>0.00%</c:formatCode>
                <c:ptCount val="19"/>
                <c:pt idx="0">
                  <c:v>0.73988176443838105</c:v>
                </c:pt>
                <c:pt idx="1">
                  <c:v>1</c:v>
                </c:pt>
                <c:pt idx="2">
                  <c:v>0.78487886382623218</c:v>
                </c:pt>
                <c:pt idx="3">
                  <c:v>0.7811498586239396</c:v>
                </c:pt>
                <c:pt idx="4">
                  <c:v>0.77717879604672058</c:v>
                </c:pt>
                <c:pt idx="5">
                  <c:v>0.9523568170299036</c:v>
                </c:pt>
                <c:pt idx="6">
                  <c:v>0.34883720930232559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0.98731257208765866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0.6210304387929898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24'!$E$2:$E$20</c:f>
              <c:numCache>
                <c:formatCode>0.00%</c:formatCode>
                <c:ptCount val="19"/>
                <c:pt idx="0">
                  <c:v>0.26011823556161889</c:v>
                </c:pt>
                <c:pt idx="1">
                  <c:v>0</c:v>
                </c:pt>
                <c:pt idx="2">
                  <c:v>0.2151211361737678</c:v>
                </c:pt>
                <c:pt idx="3">
                  <c:v>0.21885014137606029</c:v>
                </c:pt>
                <c:pt idx="4">
                  <c:v>0.22282120395327945</c:v>
                </c:pt>
                <c:pt idx="5">
                  <c:v>4.7643182970096301E-2</c:v>
                </c:pt>
                <c:pt idx="6">
                  <c:v>0.65116279069767435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1.2687427912341408E-2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0.37896956120701014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89679872"/>
        <c:axId val="289367744"/>
      </c:barChart>
      <c:catAx>
        <c:axId val="2896798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9367744"/>
        <c:crosses val="autoZero"/>
        <c:auto val="1"/>
        <c:lblAlgn val="ctr"/>
        <c:lblOffset val="100"/>
        <c:noMultiLvlLbl val="0"/>
      </c:catAx>
      <c:valAx>
        <c:axId val="28936774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8967987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01.01.2021 al 31.01.2021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'gr2-Mediaset'!$D$2:$D$20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'gr2-Mediaset'!$E$2:$E$20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90697728"/>
        <c:axId val="289370048"/>
      </c:barChart>
      <c:catAx>
        <c:axId val="2906977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9370048"/>
        <c:crosses val="autoZero"/>
        <c:auto val="1"/>
        <c:lblAlgn val="ctr"/>
        <c:lblOffset val="100"/>
        <c:noMultiLvlLbl val="0"/>
      </c:catAx>
      <c:valAx>
        <c:axId val="28937004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069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ELEMEDIA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01.01.2021 al 31.01.2021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4"/>
          <c:y val="1.656708820488348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'gr2-Elemedia'!$D$1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322834601927473E-2"/>
                  <c:y val="1.5907102521275762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'gr2-Elemedia'!$D$2:$D$20</c:f>
              <c:numCache>
                <c:formatCode>0.00%</c:formatCode>
                <c:ptCount val="19"/>
                <c:pt idx="0">
                  <c:v>0.86274509803921562</c:v>
                </c:pt>
                <c:pt idx="1">
                  <c:v>1</c:v>
                </c:pt>
                <c:pt idx="2">
                  <c:v>0.36244541484716153</c:v>
                </c:pt>
                <c:pt idx="3">
                  <c:v>0.69559826410415371</c:v>
                </c:pt>
                <c:pt idx="4">
                  <c:v>0.31365313653136534</c:v>
                </c:pt>
                <c:pt idx="5">
                  <c:v>0.61963190184049088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0.98095238095238091</c:v>
                </c:pt>
                <c:pt idx="11">
                  <c:v>0</c:v>
                </c:pt>
                <c:pt idx="12">
                  <c:v>0.82798573975044565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0.37175572519083971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'gr2-Elemedia'!$E$2:$E$20</c:f>
              <c:numCache>
                <c:formatCode>0.00%</c:formatCode>
                <c:ptCount val="19"/>
                <c:pt idx="0">
                  <c:v>0.13725490196078427</c:v>
                </c:pt>
                <c:pt idx="1">
                  <c:v>0</c:v>
                </c:pt>
                <c:pt idx="2">
                  <c:v>0.63755458515283836</c:v>
                </c:pt>
                <c:pt idx="3">
                  <c:v>0.30440173589584629</c:v>
                </c:pt>
                <c:pt idx="4">
                  <c:v>0.6863468634686346</c:v>
                </c:pt>
                <c:pt idx="5">
                  <c:v>0.38036809815950923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1.9047619047619049E-2</c:v>
                </c:pt>
                <c:pt idx="11">
                  <c:v>0</c:v>
                </c:pt>
                <c:pt idx="12">
                  <c:v>0.17201426024955438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0.62824427480916023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90546688"/>
        <c:axId val="289372352"/>
      </c:barChart>
      <c:catAx>
        <c:axId val="290546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9372352"/>
        <c:crosses val="autoZero"/>
        <c:auto val="1"/>
        <c:lblAlgn val="ctr"/>
        <c:lblOffset val="100"/>
        <c:noMultiLvlLbl val="0"/>
      </c:catAx>
      <c:valAx>
        <c:axId val="28937235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054668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01.01.2021 al 31.01.2021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Kiss Kiss'!$D$2:$D$20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Kiss Kiss'!$E$2:$E$20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90825728"/>
        <c:axId val="289899072"/>
      </c:barChart>
      <c:catAx>
        <c:axId val="2908257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9899072"/>
        <c:crosses val="autoZero"/>
        <c:auto val="1"/>
        <c:lblAlgn val="ctr"/>
        <c:lblOffset val="100"/>
        <c:noMultiLvlLbl val="0"/>
      </c:catAx>
      <c:valAx>
        <c:axId val="28989907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082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01.01.2021 al 31.01.2021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8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'gr2-RTL 102.5'!$D$2:$D$20</c:f>
              <c:numCache>
                <c:formatCode>0.00%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0.65674418604651164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'gr2-RTL 102.5'!$E$2:$E$20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0.34325581395348842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89806848"/>
        <c:axId val="289901376"/>
      </c:barChart>
      <c:catAx>
        <c:axId val="289806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9901376"/>
        <c:crosses val="autoZero"/>
        <c:auto val="1"/>
        <c:lblAlgn val="ctr"/>
        <c:lblOffset val="100"/>
        <c:noMultiLvlLbl val="0"/>
      </c:catAx>
      <c:valAx>
        <c:axId val="2899013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8980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01.01.2021 al 31.01.2021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909"/>
          <c:y val="1.656708820488348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'gr2-RDS'!$D$2:$D$20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'gr2-RDS'!$E$2:$E$20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91361280"/>
        <c:axId val="289903680"/>
      </c:barChart>
      <c:catAx>
        <c:axId val="291361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9903680"/>
        <c:crosses val="autoZero"/>
        <c:auto val="1"/>
        <c:lblAlgn val="ctr"/>
        <c:lblOffset val="100"/>
        <c:noMultiLvlLbl val="0"/>
      </c:catAx>
      <c:valAx>
        <c:axId val="2899036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136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01.01.2021 al 31.01.2021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61E-2"/>
          <c:y val="1.858729022508550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Italia'!$D$2:$D$20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Italia'!$E$2:$E$20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1422720"/>
        <c:axId val="289905984"/>
      </c:barChart>
      <c:catAx>
        <c:axId val="291422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9905984"/>
        <c:crosses val="autoZero"/>
        <c:auto val="1"/>
        <c:lblAlgn val="ctr"/>
        <c:lblOffset val="100"/>
        <c:noMultiLvlLbl val="0"/>
      </c:catAx>
      <c:valAx>
        <c:axId val="28990598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142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01.01.2021 al 31.01.2021</a:t>
            </a:r>
            <a:endParaRPr lang="it-IT" sz="1200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'gr1-RAI'!$D$2:$D$20</c:f>
              <c:numCache>
                <c:formatCode>0.00%</c:formatCode>
                <c:ptCount val="19"/>
                <c:pt idx="0">
                  <c:v>0.65899942495687169</c:v>
                </c:pt>
                <c:pt idx="1">
                  <c:v>0.72741555380989786</c:v>
                </c:pt>
                <c:pt idx="2">
                  <c:v>0.63884892086330936</c:v>
                </c:pt>
                <c:pt idx="3">
                  <c:v>0.67506297229219137</c:v>
                </c:pt>
                <c:pt idx="4">
                  <c:v>0.60273972602739734</c:v>
                </c:pt>
                <c:pt idx="5">
                  <c:v>0.73219373219373218</c:v>
                </c:pt>
                <c:pt idx="6">
                  <c:v>0.64900662251655628</c:v>
                </c:pt>
                <c:pt idx="7">
                  <c:v>0.77714285714285714</c:v>
                </c:pt>
                <c:pt idx="8">
                  <c:v>1</c:v>
                </c:pt>
                <c:pt idx="9">
                  <c:v>0.77235772357723576</c:v>
                </c:pt>
                <c:pt idx="10">
                  <c:v>0</c:v>
                </c:pt>
                <c:pt idx="11">
                  <c:v>0.65517241379310343</c:v>
                </c:pt>
                <c:pt idx="12">
                  <c:v>0.69052631578947377</c:v>
                </c:pt>
                <c:pt idx="13">
                  <c:v>0.74604267033723337</c:v>
                </c:pt>
                <c:pt idx="14">
                  <c:v>0</c:v>
                </c:pt>
                <c:pt idx="15">
                  <c:v>0.73510971786833856</c:v>
                </c:pt>
                <c:pt idx="16">
                  <c:v>0.69027058146229137</c:v>
                </c:pt>
                <c:pt idx="17">
                  <c:v>0.55499468650371941</c:v>
                </c:pt>
                <c:pt idx="18">
                  <c:v>0.74608501118568238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'gr1-RAI'!$E$2:$E$20</c:f>
              <c:numCache>
                <c:formatCode>0.00%</c:formatCode>
                <c:ptCount val="19"/>
                <c:pt idx="0">
                  <c:v>0.34100057504312831</c:v>
                </c:pt>
                <c:pt idx="1">
                  <c:v>0.27258444619010208</c:v>
                </c:pt>
                <c:pt idx="2">
                  <c:v>0.36115107913669064</c:v>
                </c:pt>
                <c:pt idx="3">
                  <c:v>0.32493702770780858</c:v>
                </c:pt>
                <c:pt idx="4">
                  <c:v>0.39726027397260266</c:v>
                </c:pt>
                <c:pt idx="5">
                  <c:v>0.26780626780626776</c:v>
                </c:pt>
                <c:pt idx="6">
                  <c:v>0.35099337748344367</c:v>
                </c:pt>
                <c:pt idx="7">
                  <c:v>0.22285714285714286</c:v>
                </c:pt>
                <c:pt idx="8">
                  <c:v>0</c:v>
                </c:pt>
                <c:pt idx="9">
                  <c:v>0.22764227642276424</c:v>
                </c:pt>
                <c:pt idx="10">
                  <c:v>1</c:v>
                </c:pt>
                <c:pt idx="11">
                  <c:v>0.34482758620689652</c:v>
                </c:pt>
                <c:pt idx="12">
                  <c:v>0.30947368421052635</c:v>
                </c:pt>
                <c:pt idx="13">
                  <c:v>0.25395732966276668</c:v>
                </c:pt>
                <c:pt idx="14">
                  <c:v>0</c:v>
                </c:pt>
                <c:pt idx="15">
                  <c:v>0.26489028213166144</c:v>
                </c:pt>
                <c:pt idx="16">
                  <c:v>0.30972941853770869</c:v>
                </c:pt>
                <c:pt idx="17">
                  <c:v>0.44500531349628053</c:v>
                </c:pt>
                <c:pt idx="18">
                  <c:v>0.25391498881431768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87148544"/>
        <c:axId val="49460288"/>
      </c:barChart>
      <c:catAx>
        <c:axId val="287148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9460288"/>
        <c:crosses val="autoZero"/>
        <c:auto val="1"/>
        <c:lblAlgn val="ctr"/>
        <c:lblOffset val="100"/>
        <c:noMultiLvlLbl val="0"/>
      </c:catAx>
      <c:valAx>
        <c:axId val="4946028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8714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01.01.2021 al 31.01.2021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8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24'!$D$2:$D$20</c:f>
              <c:numCache>
                <c:formatCode>0.00%</c:formatCode>
                <c:ptCount val="19"/>
                <c:pt idx="0">
                  <c:v>0.86547085201793728</c:v>
                </c:pt>
                <c:pt idx="1">
                  <c:v>1</c:v>
                </c:pt>
                <c:pt idx="2">
                  <c:v>0.68450184501845013</c:v>
                </c:pt>
                <c:pt idx="3">
                  <c:v>0.95013239187996468</c:v>
                </c:pt>
                <c:pt idx="4">
                  <c:v>0.10067114093959732</c:v>
                </c:pt>
                <c:pt idx="5">
                  <c:v>0.9262135922330097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0.82173913043478275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24'!$E$2:$E$20</c:f>
              <c:numCache>
                <c:formatCode>0.00%</c:formatCode>
                <c:ptCount val="19"/>
                <c:pt idx="0">
                  <c:v>0.13452914798206278</c:v>
                </c:pt>
                <c:pt idx="1">
                  <c:v>0</c:v>
                </c:pt>
                <c:pt idx="2">
                  <c:v>0.31549815498154987</c:v>
                </c:pt>
                <c:pt idx="3">
                  <c:v>4.9867608120035337E-2</c:v>
                </c:pt>
                <c:pt idx="4">
                  <c:v>0.89932885906040272</c:v>
                </c:pt>
                <c:pt idx="5">
                  <c:v>7.3786407766990331E-2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0.17826086956521733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87267328"/>
        <c:axId val="49462592"/>
      </c:barChart>
      <c:catAx>
        <c:axId val="287267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9462592"/>
        <c:crosses val="autoZero"/>
        <c:auto val="1"/>
        <c:lblAlgn val="ctr"/>
        <c:lblOffset val="100"/>
        <c:noMultiLvlLbl val="0"/>
      </c:catAx>
      <c:valAx>
        <c:axId val="494625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8726732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u="none" strike="noStrike" baseline="0">
                <a:effectLst/>
              </a:rPr>
              <a:t>Periodo dal 01.01.2021 al 31.01.2021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78"/>
          <c:y val="1.656708820488348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'gr1-Mediaset'!$D$2:$D$20</c:f>
              <c:numCache>
                <c:formatCode>0.00%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'gr1-Mediaset'!$E$2:$E$20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87801856"/>
        <c:axId val="287336128"/>
      </c:barChart>
      <c:catAx>
        <c:axId val="2878018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7336128"/>
        <c:crosses val="autoZero"/>
        <c:auto val="1"/>
        <c:lblAlgn val="ctr"/>
        <c:lblOffset val="100"/>
        <c:noMultiLvlLbl val="0"/>
      </c:catAx>
      <c:valAx>
        <c:axId val="28733612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8780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u="none" strike="noStrike" baseline="0"/>
              <a:t>Periodo dal 01.01.2021 al 31.01.2021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9"/>
          <c:y val="2.06074922452875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'gr1-Elemedia'!$D$1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'gr1-Elemedia'!$D$2:$D$20</c:f>
              <c:numCache>
                <c:formatCode>0.00%</c:formatCode>
                <c:ptCount val="19"/>
                <c:pt idx="0">
                  <c:v>0.84322033898305082</c:v>
                </c:pt>
                <c:pt idx="1">
                  <c:v>1</c:v>
                </c:pt>
                <c:pt idx="2">
                  <c:v>0.19211822660098524</c:v>
                </c:pt>
                <c:pt idx="3">
                  <c:v>0.88191577208918248</c:v>
                </c:pt>
                <c:pt idx="4">
                  <c:v>0.19191919191919191</c:v>
                </c:pt>
                <c:pt idx="5">
                  <c:v>0.87361963190184055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0.88652482269503552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0.77657266811279824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'gr1-Elemedia'!$E$2:$E$20</c:f>
              <c:numCache>
                <c:formatCode>0.00%</c:formatCode>
                <c:ptCount val="19"/>
                <c:pt idx="0">
                  <c:v>0.15677966101694915</c:v>
                </c:pt>
                <c:pt idx="1">
                  <c:v>0</c:v>
                </c:pt>
                <c:pt idx="2">
                  <c:v>0.80788177339901479</c:v>
                </c:pt>
                <c:pt idx="3">
                  <c:v>0.1180842279108175</c:v>
                </c:pt>
                <c:pt idx="4">
                  <c:v>0.80808080808080807</c:v>
                </c:pt>
                <c:pt idx="5">
                  <c:v>0.12638036809815947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0.11347517730496452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0.22342733188720176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9287296"/>
        <c:axId val="287338432"/>
      </c:barChart>
      <c:catAx>
        <c:axId val="39287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7338432"/>
        <c:crosses val="autoZero"/>
        <c:auto val="1"/>
        <c:lblAlgn val="ctr"/>
        <c:lblOffset val="100"/>
        <c:noMultiLvlLbl val="0"/>
      </c:catAx>
      <c:valAx>
        <c:axId val="28733843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928729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01.01.2021 al 31.01.2021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1"/>
          <c:y val="2.06074922452875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Kiss Kiss'!$D$2:$D$20</c:f>
              <c:numCache>
                <c:formatCode>0.00%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0.81395348837209291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Kiss Kiss'!$E$2:$E$20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0.18604651162790695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88440832"/>
        <c:axId val="287340736"/>
      </c:barChart>
      <c:catAx>
        <c:axId val="2884408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7340736"/>
        <c:crosses val="autoZero"/>
        <c:auto val="1"/>
        <c:lblAlgn val="ctr"/>
        <c:lblOffset val="100"/>
        <c:noMultiLvlLbl val="0"/>
      </c:catAx>
      <c:valAx>
        <c:axId val="28734073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8844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u="none" strike="noStrike" baseline="0"/>
              <a:t>Periodo dal 01.01.2021 al 31.01.2021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58"/>
          <c:y val="1.4546886184681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'gr1-RTL 102.5'!$D$2:$D$20</c:f>
              <c:numCache>
                <c:formatCode>0.00%</c:formatCode>
                <c:ptCount val="19"/>
                <c:pt idx="0">
                  <c:v>0.86180422264875234</c:v>
                </c:pt>
                <c:pt idx="1">
                  <c:v>1</c:v>
                </c:pt>
                <c:pt idx="2">
                  <c:v>0.51028806584362141</c:v>
                </c:pt>
                <c:pt idx="3">
                  <c:v>0.94458027709861447</c:v>
                </c:pt>
                <c:pt idx="4">
                  <c:v>0.26767676767676768</c:v>
                </c:pt>
                <c:pt idx="5">
                  <c:v>0.90429540316503387</c:v>
                </c:pt>
                <c:pt idx="6">
                  <c:v>0.82389937106918243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0.53164556962025311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0.79315367807720327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'gr1-RTL 102.5'!$E$2:$E$20</c:f>
              <c:numCache>
                <c:formatCode>0.00%</c:formatCode>
                <c:ptCount val="19"/>
                <c:pt idx="0">
                  <c:v>0.13819577735124758</c:v>
                </c:pt>
                <c:pt idx="1">
                  <c:v>0</c:v>
                </c:pt>
                <c:pt idx="2">
                  <c:v>0.48971193415637859</c:v>
                </c:pt>
                <c:pt idx="3">
                  <c:v>5.5419722901385506E-2</c:v>
                </c:pt>
                <c:pt idx="4">
                  <c:v>0.73232323232323226</c:v>
                </c:pt>
                <c:pt idx="5">
                  <c:v>9.5704596834966099E-2</c:v>
                </c:pt>
                <c:pt idx="6">
                  <c:v>0.1761006289308176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0.46835443037974683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0.20684632192279681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88443392"/>
        <c:axId val="288408128"/>
      </c:barChart>
      <c:catAx>
        <c:axId val="288443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8408128"/>
        <c:crosses val="autoZero"/>
        <c:auto val="1"/>
        <c:lblAlgn val="ctr"/>
        <c:lblOffset val="100"/>
        <c:noMultiLvlLbl val="0"/>
      </c:catAx>
      <c:valAx>
        <c:axId val="28840812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8844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u="none" strike="noStrike" baseline="0"/>
              <a:t>Periodo dal 01.01.2021 al 31.01.2021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333617518760865"/>
          <c:y val="1.05064821442774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'gr1-RDS'!$D$2:$D$20</c:f>
              <c:numCache>
                <c:formatCode>0.00%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0.58064516129032251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0.72916666666666663</c:v>
                </c:pt>
                <c:pt idx="7">
                  <c:v>0.46666666666666662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0.88248847926267271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'gr1-RDS'!$E$2:$E$20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0.41935483870967744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0.27083333333333337</c:v>
                </c:pt>
                <c:pt idx="7">
                  <c:v>0.53333333333333333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0.11751152073732717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89040384"/>
        <c:axId val="288410432"/>
      </c:barChart>
      <c:catAx>
        <c:axId val="2890403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8410432"/>
        <c:crosses val="autoZero"/>
        <c:auto val="1"/>
        <c:lblAlgn val="ctr"/>
        <c:lblOffset val="100"/>
        <c:noMultiLvlLbl val="0"/>
      </c:catAx>
      <c:valAx>
        <c:axId val="28841043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8904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u="none" strike="noStrike" baseline="0"/>
              <a:t>Periodo dal 01.01.2021 al 31.01.2021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84"/>
          <c:y val="1.656708820488348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Italia'!$D$2:$D$20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Italia'!$E$2:$E$20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89131008"/>
        <c:axId val="288412736"/>
      </c:barChart>
      <c:catAx>
        <c:axId val="2891310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8412736"/>
        <c:crosses val="autoZero"/>
        <c:auto val="1"/>
        <c:lblAlgn val="ctr"/>
        <c:lblOffset val="100"/>
        <c:noMultiLvlLbl val="0"/>
      </c:catAx>
      <c:valAx>
        <c:axId val="28841273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8913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7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9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6583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76975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2"/>
  <sheetViews>
    <sheetView showGridLines="0" showZeros="0" view="pageBreakPreview" zoomScaleNormal="7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 x14ac:dyDescent="0.3"/>
    <row r="3" spans="2:14" x14ac:dyDescent="0.25">
      <c r="B3" s="188" t="s">
        <v>28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0"/>
    </row>
    <row r="4" spans="2:14" ht="15.75" thickBot="1" x14ac:dyDescent="0.3">
      <c r="B4" s="191" t="s">
        <v>224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3"/>
    </row>
    <row r="5" spans="2:14" x14ac:dyDescent="0.25">
      <c r="B5" s="39"/>
      <c r="C5" s="194" t="s">
        <v>0</v>
      </c>
      <c r="D5" s="194"/>
      <c r="E5" s="194"/>
      <c r="F5" s="194" t="s">
        <v>1</v>
      </c>
      <c r="G5" s="194"/>
      <c r="H5" s="194"/>
      <c r="I5" s="194" t="s">
        <v>2</v>
      </c>
      <c r="J5" s="194"/>
      <c r="K5" s="194"/>
      <c r="L5" s="194" t="s">
        <v>3</v>
      </c>
      <c r="M5" s="194"/>
      <c r="N5" s="195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9.907407407407403E-3</v>
      </c>
      <c r="D7" s="12">
        <f t="shared" ref="D7:D19" si="0">IFERROR(C7/C$20,0)</f>
        <v>0.12837432513497296</v>
      </c>
      <c r="E7" s="12">
        <f t="shared" ref="E7:E19" si="1">IFERROR(C7/C$31,0)</f>
        <v>7.9502182594966081E-2</v>
      </c>
      <c r="F7" s="11">
        <v>1.4120370370370369E-3</v>
      </c>
      <c r="G7" s="12">
        <f t="shared" ref="G7:G19" si="2">IFERROR(F7/F$20,0)</f>
        <v>8.2154882154882161E-2</v>
      </c>
      <c r="H7" s="12">
        <f t="shared" ref="H7:H19" si="3">IFERROR(F7/F$31,0)</f>
        <v>4.5454545454545463E-2</v>
      </c>
      <c r="I7" s="11">
        <v>5.3935185185185197E-3</v>
      </c>
      <c r="J7" s="12">
        <f t="shared" ref="J7:J19" si="4">IFERROR(I7/I$20,0)</f>
        <v>0.17407545760179313</v>
      </c>
      <c r="K7" s="12">
        <f t="shared" ref="K7:K19" si="5">IFERROR(I7/I$31,0)</f>
        <v>0.11076776800570483</v>
      </c>
      <c r="L7" s="13">
        <f>SUM(C7,F7,I7)</f>
        <v>1.6712962962962957E-2</v>
      </c>
      <c r="M7" s="12">
        <f t="shared" ref="M7:M19" si="6">IFERROR(L7/L$20,0)</f>
        <v>0.13333333333333328</v>
      </c>
      <c r="N7" s="14">
        <f t="shared" ref="N7:N16" si="7">IFERROR(L7/L$31,0)</f>
        <v>8.1775965568014475E-2</v>
      </c>
    </row>
    <row r="8" spans="2:14" x14ac:dyDescent="0.25">
      <c r="B8" s="145" t="s">
        <v>100</v>
      </c>
      <c r="C8" s="11">
        <v>1.4085648148148151E-2</v>
      </c>
      <c r="D8" s="12">
        <f t="shared" si="0"/>
        <v>0.18251349730053995</v>
      </c>
      <c r="E8" s="12">
        <f t="shared" si="1"/>
        <v>0.11303055632952544</v>
      </c>
      <c r="F8" s="11">
        <v>3.009259259259258E-3</v>
      </c>
      <c r="G8" s="12">
        <f t="shared" si="2"/>
        <v>0.17508417508417504</v>
      </c>
      <c r="H8" s="12">
        <f t="shared" si="3"/>
        <v>9.6870342771982088E-2</v>
      </c>
      <c r="I8" s="11">
        <v>4.9305555555555552E-3</v>
      </c>
      <c r="J8" s="12">
        <f t="shared" si="4"/>
        <v>0.15913335823683231</v>
      </c>
      <c r="K8" s="12">
        <f t="shared" si="5"/>
        <v>0.10125980508676018</v>
      </c>
      <c r="L8" s="13">
        <f t="shared" ref="L8:L19" si="8">SUM(C8,F8,I8)</f>
        <v>2.2025462962962965E-2</v>
      </c>
      <c r="M8" s="12">
        <f t="shared" si="6"/>
        <v>0.17571560480147741</v>
      </c>
      <c r="N8" s="14">
        <f t="shared" si="7"/>
        <v>0.10776984936006344</v>
      </c>
    </row>
    <row r="9" spans="2:14" x14ac:dyDescent="0.25">
      <c r="B9" s="10" t="s">
        <v>51</v>
      </c>
      <c r="C9" s="11">
        <v>1.413194444444445E-2</v>
      </c>
      <c r="D9" s="12">
        <f t="shared" si="0"/>
        <v>0.1831133773245352</v>
      </c>
      <c r="E9" s="12">
        <f t="shared" si="1"/>
        <v>0.11340206185567017</v>
      </c>
      <c r="F9" s="11">
        <v>1.9675925925925933E-3</v>
      </c>
      <c r="G9" s="12">
        <f t="shared" si="2"/>
        <v>0.11447811447811453</v>
      </c>
      <c r="H9" s="12">
        <f t="shared" si="3"/>
        <v>6.3338301043219108E-2</v>
      </c>
      <c r="I9" s="11">
        <v>6.145833333333333E-3</v>
      </c>
      <c r="J9" s="12">
        <f t="shared" si="4"/>
        <v>0.19835636906985435</v>
      </c>
      <c r="K9" s="12">
        <f t="shared" si="5"/>
        <v>0.12621820774898979</v>
      </c>
      <c r="L9" s="13">
        <f t="shared" si="8"/>
        <v>2.2245370370370377E-2</v>
      </c>
      <c r="M9" s="12">
        <f t="shared" si="6"/>
        <v>0.17746999076638972</v>
      </c>
      <c r="N9" s="14">
        <f t="shared" si="7"/>
        <v>0.10884584890701102</v>
      </c>
    </row>
    <row r="10" spans="2:14" x14ac:dyDescent="0.25">
      <c r="B10" s="10" t="s">
        <v>11</v>
      </c>
      <c r="C10" s="11">
        <v>1.8043981481481466E-2</v>
      </c>
      <c r="D10" s="12">
        <f t="shared" si="0"/>
        <v>0.23380323935212943</v>
      </c>
      <c r="E10" s="12">
        <f t="shared" si="1"/>
        <v>0.14479427881489726</v>
      </c>
      <c r="F10" s="11">
        <v>5.4861111111111083E-3</v>
      </c>
      <c r="G10" s="12">
        <f t="shared" si="2"/>
        <v>0.31919191919191908</v>
      </c>
      <c r="H10" s="12">
        <f t="shared" si="3"/>
        <v>0.17660208643815195</v>
      </c>
      <c r="I10" s="11">
        <v>7.7430555555555508E-3</v>
      </c>
      <c r="J10" s="12">
        <f t="shared" si="4"/>
        <v>0.2499066118789689</v>
      </c>
      <c r="K10" s="12">
        <f t="shared" si="5"/>
        <v>0.15902067981934864</v>
      </c>
      <c r="L10" s="13">
        <f t="shared" si="8"/>
        <v>3.1273148148148126E-2</v>
      </c>
      <c r="M10" s="12">
        <f t="shared" si="6"/>
        <v>0.24949215143120942</v>
      </c>
      <c r="N10" s="14">
        <f t="shared" si="7"/>
        <v>0.1530184618869633</v>
      </c>
    </row>
    <row r="11" spans="2:14" x14ac:dyDescent="0.25">
      <c r="B11" s="10" t="s">
        <v>12</v>
      </c>
      <c r="C11" s="11">
        <v>6.7708333333333336E-3</v>
      </c>
      <c r="D11" s="12">
        <f t="shared" si="0"/>
        <v>8.7732453509298161E-2</v>
      </c>
      <c r="E11" s="12">
        <f t="shared" si="1"/>
        <v>5.4332683198662593E-2</v>
      </c>
      <c r="F11" s="11">
        <v>9.4907407407407408E-4</v>
      </c>
      <c r="G11" s="12">
        <f t="shared" si="2"/>
        <v>5.5218855218855223E-2</v>
      </c>
      <c r="H11" s="12">
        <f t="shared" si="3"/>
        <v>3.0551415797317443E-2</v>
      </c>
      <c r="I11" s="11">
        <v>2.5694444444444441E-3</v>
      </c>
      <c r="J11" s="12">
        <f t="shared" si="4"/>
        <v>8.2928651475532314E-2</v>
      </c>
      <c r="K11" s="12">
        <f t="shared" si="5"/>
        <v>5.2769194200142623E-2</v>
      </c>
      <c r="L11" s="13">
        <f t="shared" si="8"/>
        <v>1.0289351851851852E-2</v>
      </c>
      <c r="M11" s="12">
        <f t="shared" si="6"/>
        <v>8.2086795937211451E-2</v>
      </c>
      <c r="N11" s="14">
        <f t="shared" si="7"/>
        <v>5.0345452486125271E-2</v>
      </c>
    </row>
    <row r="12" spans="2:14" x14ac:dyDescent="0.25">
      <c r="B12" s="10" t="s">
        <v>162</v>
      </c>
      <c r="C12" s="11">
        <v>6.4814814814814822E-3</v>
      </c>
      <c r="D12" s="12">
        <f t="shared" si="0"/>
        <v>8.3983203359328157E-2</v>
      </c>
      <c r="E12" s="12">
        <f t="shared" si="1"/>
        <v>5.2010773660258212E-2</v>
      </c>
      <c r="F12" s="11">
        <v>1.2384259259259258E-3</v>
      </c>
      <c r="G12" s="12">
        <f t="shared" si="2"/>
        <v>7.2053872053872051E-2</v>
      </c>
      <c r="H12" s="12">
        <f t="shared" si="3"/>
        <v>3.9865871833084952E-2</v>
      </c>
      <c r="I12" s="11">
        <v>2.0254629629629624E-3</v>
      </c>
      <c r="J12" s="12">
        <f t="shared" si="4"/>
        <v>6.5371684721703391E-2</v>
      </c>
      <c r="K12" s="12">
        <f t="shared" si="5"/>
        <v>4.1597337770382693E-2</v>
      </c>
      <c r="L12" s="13">
        <f t="shared" si="8"/>
        <v>9.7453703703703695E-3</v>
      </c>
      <c r="M12" s="12">
        <f t="shared" si="6"/>
        <v>7.7746999076638956E-2</v>
      </c>
      <c r="N12" s="14">
        <f t="shared" si="7"/>
        <v>4.768376939630762E-2</v>
      </c>
    </row>
    <row r="13" spans="2:14" x14ac:dyDescent="0.25">
      <c r="B13" s="10" t="s">
        <v>106</v>
      </c>
      <c r="C13" s="11">
        <v>1.7476851851851852E-3</v>
      </c>
      <c r="D13" s="12">
        <f t="shared" si="0"/>
        <v>2.2645470905818841E-2</v>
      </c>
      <c r="E13" s="12">
        <f t="shared" si="1"/>
        <v>1.4024333611962481E-2</v>
      </c>
      <c r="F13" s="11">
        <v>4.7453703703703698E-4</v>
      </c>
      <c r="G13" s="12">
        <f t="shared" si="2"/>
        <v>2.7609427609427611E-2</v>
      </c>
      <c r="H13" s="12">
        <f t="shared" si="3"/>
        <v>1.527570789865872E-2</v>
      </c>
      <c r="I13" s="11">
        <v>7.5231481481481482E-4</v>
      </c>
      <c r="J13" s="12">
        <f t="shared" si="4"/>
        <v>2.4280911468061266E-2</v>
      </c>
      <c r="K13" s="12">
        <f t="shared" si="5"/>
        <v>1.5450439743285005E-2</v>
      </c>
      <c r="L13" s="13">
        <f t="shared" si="8"/>
        <v>2.9745370370370368E-3</v>
      </c>
      <c r="M13" s="12">
        <f t="shared" si="6"/>
        <v>2.3730378578024007E-2</v>
      </c>
      <c r="N13" s="14">
        <f t="shared" si="7"/>
        <v>1.4554309661343299E-2</v>
      </c>
    </row>
    <row r="14" spans="2:14" x14ac:dyDescent="0.25">
      <c r="B14" s="10" t="s">
        <v>107</v>
      </c>
      <c r="C14" s="11">
        <v>1.4004629629629629E-3</v>
      </c>
      <c r="D14" s="12">
        <f t="shared" si="0"/>
        <v>1.8146370725854833E-2</v>
      </c>
      <c r="E14" s="12">
        <f t="shared" si="1"/>
        <v>1.1238042165877218E-2</v>
      </c>
      <c r="F14" s="11">
        <v>3.2407407407407406E-4</v>
      </c>
      <c r="G14" s="12">
        <f t="shared" si="2"/>
        <v>1.8855218855218858E-2</v>
      </c>
      <c r="H14" s="12">
        <f t="shared" si="3"/>
        <v>1.0432190760059613E-2</v>
      </c>
      <c r="I14" s="11">
        <v>1.273148148148148E-4</v>
      </c>
      <c r="J14" s="12">
        <f t="shared" si="4"/>
        <v>4.1090773253642139E-3</v>
      </c>
      <c r="K14" s="12">
        <f t="shared" si="5"/>
        <v>2.6146898027097696E-3</v>
      </c>
      <c r="L14" s="13">
        <f t="shared" si="8"/>
        <v>1.8518518518518519E-3</v>
      </c>
      <c r="M14" s="12">
        <f t="shared" si="6"/>
        <v>1.4773776546629733E-2</v>
      </c>
      <c r="N14" s="14">
        <f t="shared" si="7"/>
        <v>9.0610488164004979E-3</v>
      </c>
    </row>
    <row r="15" spans="2:14" x14ac:dyDescent="0.25">
      <c r="B15" s="145" t="s">
        <v>183</v>
      </c>
      <c r="C15" s="11">
        <v>1.3888888888888889E-4</v>
      </c>
      <c r="D15" s="12">
        <f t="shared" si="0"/>
        <v>1.7996400719856032E-3</v>
      </c>
      <c r="E15" s="12">
        <f t="shared" si="1"/>
        <v>1.1145165784341043E-3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1.3888888888888889E-4</v>
      </c>
      <c r="M15" s="12">
        <f t="shared" si="6"/>
        <v>1.10803324099723E-3</v>
      </c>
      <c r="N15" s="14">
        <f t="shared" si="7"/>
        <v>6.7957866123003732E-4</v>
      </c>
    </row>
    <row r="16" spans="2:14" x14ac:dyDescent="0.25">
      <c r="B16" s="10" t="s">
        <v>217</v>
      </c>
      <c r="C16" s="11">
        <v>7.7546296296296293E-4</v>
      </c>
      <c r="D16" s="12">
        <f t="shared" si="0"/>
        <v>1.0047990401919617E-2</v>
      </c>
      <c r="E16" s="12">
        <f t="shared" si="1"/>
        <v>6.2227175629237493E-3</v>
      </c>
      <c r="F16" s="11"/>
      <c r="G16" s="12">
        <f t="shared" si="2"/>
        <v>0</v>
      </c>
      <c r="H16" s="12">
        <f t="shared" si="3"/>
        <v>0</v>
      </c>
      <c r="I16" s="11">
        <v>3.2407407407407406E-4</v>
      </c>
      <c r="J16" s="12">
        <f t="shared" si="4"/>
        <v>1.0459469555472545E-2</v>
      </c>
      <c r="K16" s="12">
        <f t="shared" si="5"/>
        <v>6.6555740432612323E-3</v>
      </c>
      <c r="L16" s="13">
        <f t="shared" si="8"/>
        <v>1.0995370370370369E-3</v>
      </c>
      <c r="M16" s="12">
        <f t="shared" si="6"/>
        <v>8.771929824561403E-3</v>
      </c>
      <c r="N16" s="14">
        <f t="shared" si="7"/>
        <v>5.379997734737795E-3</v>
      </c>
    </row>
    <row r="17" spans="2:14" x14ac:dyDescent="0.25">
      <c r="B17" s="10" t="s">
        <v>218</v>
      </c>
      <c r="C17" s="11">
        <v>4.7453703703703704E-4</v>
      </c>
      <c r="D17" s="12">
        <f t="shared" ref="D17" si="9">IFERROR(C17/C$20,0)</f>
        <v>6.1487702459508114E-3</v>
      </c>
      <c r="E17" s="12">
        <f t="shared" ref="E17" si="10">IFERROR(C17/C$31,0)</f>
        <v>3.8079316429831898E-3</v>
      </c>
      <c r="F17" s="11">
        <v>3.5879629629629629E-4</v>
      </c>
      <c r="G17" s="12">
        <f t="shared" ref="G17" si="11">IFERROR(F17/F$20,0)</f>
        <v>2.0875420875420877E-2</v>
      </c>
      <c r="H17" s="12">
        <f t="shared" ref="H17" si="12">IFERROR(F17/F$31,0)</f>
        <v>1.1549925484351716E-2</v>
      </c>
      <c r="I17" s="11">
        <v>1.9675925925925926E-4</v>
      </c>
      <c r="J17" s="12">
        <f t="shared" ref="J17" si="13">IFERROR(I17/I$20,0)</f>
        <v>6.3503922301083315E-3</v>
      </c>
      <c r="K17" s="12">
        <f t="shared" ref="K17" si="14">IFERROR(I17/I$31,0)</f>
        <v>4.0408842405514631E-3</v>
      </c>
      <c r="L17" s="13">
        <f t="shared" ref="L17" si="15">SUM(C17,F17,I17)</f>
        <v>1.0300925925925924E-3</v>
      </c>
      <c r="M17" s="12">
        <f t="shared" ref="M17" si="16">IFERROR(L17/L$20,0)</f>
        <v>8.2179132040627878E-3</v>
      </c>
      <c r="N17" s="14">
        <f t="shared" ref="N17:N18" si="17">IFERROR(L17/L$31,0)</f>
        <v>5.0402084041227761E-3</v>
      </c>
    </row>
    <row r="18" spans="2:14" x14ac:dyDescent="0.25">
      <c r="B18" s="10" t="s">
        <v>163</v>
      </c>
      <c r="C18" s="11">
        <v>9.3750000000000007E-4</v>
      </c>
      <c r="D18" s="12">
        <f t="shared" si="0"/>
        <v>1.2147570485902823E-2</v>
      </c>
      <c r="E18" s="12">
        <f t="shared" si="1"/>
        <v>7.5229869044302049E-3</v>
      </c>
      <c r="F18" s="11">
        <v>7.1759259259259259E-4</v>
      </c>
      <c r="G18" s="12">
        <f t="shared" si="2"/>
        <v>4.1750841750841754E-2</v>
      </c>
      <c r="H18" s="12">
        <f t="shared" si="3"/>
        <v>2.3099850968703432E-2</v>
      </c>
      <c r="I18" s="11">
        <v>3.2407407407407406E-4</v>
      </c>
      <c r="J18" s="12">
        <f t="shared" si="4"/>
        <v>1.0459469555472545E-2</v>
      </c>
      <c r="K18" s="12">
        <f t="shared" si="5"/>
        <v>6.6555740432612323E-3</v>
      </c>
      <c r="L18" s="13">
        <f t="shared" si="8"/>
        <v>1.9791666666666664E-3</v>
      </c>
      <c r="M18" s="12">
        <f t="shared" si="6"/>
        <v>1.5789473684210523E-2</v>
      </c>
      <c r="N18" s="14">
        <f t="shared" si="17"/>
        <v>9.6839959225280305E-3</v>
      </c>
    </row>
    <row r="19" spans="2:14" ht="15.75" thickBot="1" x14ac:dyDescent="0.3">
      <c r="B19" s="10" t="s">
        <v>13</v>
      </c>
      <c r="C19" s="11">
        <v>2.2800925925925927E-3</v>
      </c>
      <c r="D19" s="12">
        <f t="shared" si="0"/>
        <v>2.9544091181763654E-2</v>
      </c>
      <c r="E19" s="12">
        <f t="shared" si="1"/>
        <v>1.8296647162626547E-2</v>
      </c>
      <c r="F19" s="11">
        <v>1.25E-3</v>
      </c>
      <c r="G19" s="12">
        <f t="shared" si="2"/>
        <v>7.2727272727272738E-2</v>
      </c>
      <c r="H19" s="12">
        <f t="shared" si="3"/>
        <v>4.023845007451566E-2</v>
      </c>
      <c r="I19" s="11">
        <v>4.5138888888888887E-4</v>
      </c>
      <c r="J19" s="12">
        <f t="shared" si="4"/>
        <v>1.4568546880836759E-2</v>
      </c>
      <c r="K19" s="12">
        <f t="shared" si="5"/>
        <v>9.2702638459710024E-3</v>
      </c>
      <c r="L19" s="13">
        <f t="shared" si="8"/>
        <v>3.9814814814814817E-3</v>
      </c>
      <c r="M19" s="12">
        <f t="shared" si="6"/>
        <v>3.1763619575253928E-2</v>
      </c>
      <c r="N19" s="14">
        <f>IFERROR(L19/L$31,0)</f>
        <v>1.9481254955261072E-2</v>
      </c>
    </row>
    <row r="20" spans="2:14" ht="16.5" thickTop="1" thickBot="1" x14ac:dyDescent="0.3">
      <c r="B20" s="31" t="s">
        <v>3</v>
      </c>
      <c r="C20" s="32">
        <f>SUM(C7:C19)</f>
        <v>7.7175925925925912E-2</v>
      </c>
      <c r="D20" s="33">
        <f>IFERROR(SUM(D7:D19),0)</f>
        <v>1.0000000000000002</v>
      </c>
      <c r="E20" s="33">
        <f>IFERROR(SUM(E7:E19),0)</f>
        <v>0.61929971208321721</v>
      </c>
      <c r="F20" s="32">
        <f>SUM(F7:F19)</f>
        <v>1.7187499999999998E-2</v>
      </c>
      <c r="G20" s="33">
        <f>IFERROR(SUM(G7:G19),0)</f>
        <v>0.99999999999999989</v>
      </c>
      <c r="H20" s="33">
        <f>IFERROR(SUM(H7:H19),0)</f>
        <v>0.55327868852459017</v>
      </c>
      <c r="I20" s="32">
        <f>SUM(I7:I19)</f>
        <v>3.0983796296296291E-2</v>
      </c>
      <c r="J20" s="33">
        <f>IFERROR(SUM(J7:J19),0)</f>
        <v>1</v>
      </c>
      <c r="K20" s="33">
        <f>IFERROR(SUM(K7:K19),0)</f>
        <v>0.63632041835036834</v>
      </c>
      <c r="L20" s="32">
        <f>SUM(L7:L19)</f>
        <v>0.12534722222222222</v>
      </c>
      <c r="M20" s="33">
        <f>IFERROR(SUM(M7:M19),0)</f>
        <v>0.99999999999999978</v>
      </c>
      <c r="N20" s="34">
        <f>IFERROR(SUM(N7:N19),0)</f>
        <v>0.61331974176010862</v>
      </c>
    </row>
    <row r="21" spans="2:14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x14ac:dyDescent="0.25">
      <c r="B23" s="18" t="s">
        <v>15</v>
      </c>
      <c r="C23" s="11">
        <v>8.2754629629629636E-3</v>
      </c>
      <c r="D23" s="19"/>
      <c r="E23" s="12">
        <f>IFERROR(C23/C$31,0)</f>
        <v>6.6406612798365391E-2</v>
      </c>
      <c r="F23" s="11">
        <v>1.8634259259259259E-3</v>
      </c>
      <c r="G23" s="19"/>
      <c r="H23" s="12">
        <f>IFERROR(F23/F$31,0)</f>
        <v>5.9985096870342786E-2</v>
      </c>
      <c r="I23" s="11">
        <v>2.4074074074074072E-3</v>
      </c>
      <c r="J23" s="19"/>
      <c r="K23" s="12">
        <f>IFERROR(I23/I$31,0)</f>
        <v>4.944140717851201E-2</v>
      </c>
      <c r="L23" s="13">
        <f>SUM(C23,F23,I23)</f>
        <v>1.2546296296296297E-2</v>
      </c>
      <c r="M23" s="19"/>
      <c r="N23" s="14">
        <f>IFERROR(L23/L$31,0)</f>
        <v>6.1388605731113377E-2</v>
      </c>
    </row>
    <row r="24" spans="2:14" x14ac:dyDescent="0.25">
      <c r="B24" s="18" t="s">
        <v>16</v>
      </c>
      <c r="C24" s="11">
        <v>0</v>
      </c>
      <c r="D24" s="19"/>
      <c r="E24" s="12">
        <f t="shared" ref="E24:E28" si="18">IFERROR(C24/C$31,0)</f>
        <v>0</v>
      </c>
      <c r="F24" s="11"/>
      <c r="G24" s="19"/>
      <c r="H24" s="12">
        <f t="shared" ref="H24:H28" si="19">IFERROR(F24/F$31,0)</f>
        <v>0</v>
      </c>
      <c r="I24" s="11"/>
      <c r="J24" s="19"/>
      <c r="K24" s="12">
        <f t="shared" ref="K24:K28" si="20">IFERROR(I24/I$31,0)</f>
        <v>0</v>
      </c>
      <c r="L24" s="13">
        <f t="shared" ref="L24:L28" si="21">SUM(C24,F24,I24)</f>
        <v>0</v>
      </c>
      <c r="M24" s="19"/>
      <c r="N24" s="14">
        <f t="shared" ref="N24:N28" si="22">IFERROR(L24/L$31,0)</f>
        <v>0</v>
      </c>
    </row>
    <row r="25" spans="2:14" x14ac:dyDescent="0.25">
      <c r="B25" s="18" t="s">
        <v>17</v>
      </c>
      <c r="C25" s="11">
        <v>3.4722222222222212E-3</v>
      </c>
      <c r="D25" s="19"/>
      <c r="E25" s="12">
        <f t="shared" si="18"/>
        <v>2.7862914460852602E-2</v>
      </c>
      <c r="F25" s="11">
        <v>8.6805555555555551E-4</v>
      </c>
      <c r="G25" s="19"/>
      <c r="H25" s="12">
        <f t="shared" si="19"/>
        <v>2.7943368107302538E-2</v>
      </c>
      <c r="I25" s="11">
        <v>1.0879629629629631E-3</v>
      </c>
      <c r="J25" s="19"/>
      <c r="K25" s="12">
        <f t="shared" si="20"/>
        <v>2.2343712859519856E-2</v>
      </c>
      <c r="L25" s="13">
        <f t="shared" si="21"/>
        <v>5.4282407407407396E-3</v>
      </c>
      <c r="M25" s="19"/>
      <c r="N25" s="14">
        <f t="shared" si="22"/>
        <v>2.6560199343073954E-2</v>
      </c>
    </row>
    <row r="26" spans="2:14" x14ac:dyDescent="0.25">
      <c r="B26" s="18" t="s">
        <v>18</v>
      </c>
      <c r="C26" s="11">
        <v>7.6504629629629631E-3</v>
      </c>
      <c r="D26" s="19"/>
      <c r="E26" s="12">
        <f t="shared" si="18"/>
        <v>6.1391288195411918E-2</v>
      </c>
      <c r="F26" s="11">
        <v>3.5416666666666661E-3</v>
      </c>
      <c r="G26" s="19"/>
      <c r="H26" s="12">
        <f t="shared" si="19"/>
        <v>0.11400894187779434</v>
      </c>
      <c r="I26" s="11">
        <v>2.6851851851851854E-3</v>
      </c>
      <c r="J26" s="19"/>
      <c r="K26" s="12">
        <f t="shared" si="20"/>
        <v>5.5146184929878786E-2</v>
      </c>
      <c r="L26" s="13">
        <f t="shared" si="21"/>
        <v>1.3877314814814815E-2</v>
      </c>
      <c r="M26" s="19"/>
      <c r="N26" s="14">
        <f t="shared" si="22"/>
        <v>6.7901234567901231E-2</v>
      </c>
    </row>
    <row r="27" spans="2:14" x14ac:dyDescent="0.25">
      <c r="B27" s="18" t="s">
        <v>19</v>
      </c>
      <c r="C27" s="11">
        <v>2.2951388888888889E-2</v>
      </c>
      <c r="D27" s="19"/>
      <c r="E27" s="12">
        <f t="shared" si="18"/>
        <v>0.18417386458623575</v>
      </c>
      <c r="F27" s="11">
        <v>6.7824074074074054E-3</v>
      </c>
      <c r="G27" s="19"/>
      <c r="H27" s="12">
        <f t="shared" si="19"/>
        <v>0.21833084947839043</v>
      </c>
      <c r="I27" s="11">
        <v>9.7222222222222172E-3</v>
      </c>
      <c r="J27" s="19"/>
      <c r="K27" s="12">
        <f t="shared" si="20"/>
        <v>0.19966722129783687</v>
      </c>
      <c r="L27" s="13">
        <f t="shared" si="21"/>
        <v>3.9456018518518508E-2</v>
      </c>
      <c r="M27" s="19"/>
      <c r="N27" s="14">
        <f t="shared" si="22"/>
        <v>0.19305697134443306</v>
      </c>
    </row>
    <row r="28" spans="2:14" ht="15.75" thickBot="1" x14ac:dyDescent="0.3">
      <c r="B28" s="23" t="s">
        <v>20</v>
      </c>
      <c r="C28" s="20">
        <v>5.0925925925925939E-3</v>
      </c>
      <c r="D28" s="24"/>
      <c r="E28" s="21">
        <f t="shared" si="18"/>
        <v>4.086560787591717E-2</v>
      </c>
      <c r="F28" s="20">
        <v>8.2175925925925927E-4</v>
      </c>
      <c r="G28" s="24"/>
      <c r="H28" s="21">
        <f t="shared" si="19"/>
        <v>2.6453055141579737E-2</v>
      </c>
      <c r="I28" s="20">
        <v>1.8055555555555555E-3</v>
      </c>
      <c r="J28" s="24"/>
      <c r="K28" s="21">
        <f t="shared" si="20"/>
        <v>3.708105538388401E-2</v>
      </c>
      <c r="L28" s="13">
        <f t="shared" si="21"/>
        <v>7.719907407407408E-3</v>
      </c>
      <c r="M28" s="24"/>
      <c r="N28" s="22">
        <f t="shared" si="22"/>
        <v>3.7773247253369578E-2</v>
      </c>
    </row>
    <row r="29" spans="2:14" ht="16.5" thickTop="1" thickBot="1" x14ac:dyDescent="0.3">
      <c r="B29" s="31" t="s">
        <v>3</v>
      </c>
      <c r="C29" s="32">
        <f>SUM(C23:C28)</f>
        <v>4.7442129629629626E-2</v>
      </c>
      <c r="D29" s="33"/>
      <c r="E29" s="33">
        <f>IFERROR(SUM(E23:E28),0)</f>
        <v>0.3807002879167829</v>
      </c>
      <c r="F29" s="32">
        <f>SUM(F23:F28)</f>
        <v>1.3877314814814813E-2</v>
      </c>
      <c r="G29" s="33"/>
      <c r="H29" s="33">
        <f>IFERROR(SUM(H23:H28),0)</f>
        <v>0.44672131147540983</v>
      </c>
      <c r="I29" s="32">
        <f>SUM(I23:I28)</f>
        <v>1.7708333333333329E-2</v>
      </c>
      <c r="J29" s="33"/>
      <c r="K29" s="33">
        <f>IFERROR(SUM(K23:K28),0)</f>
        <v>0.36367958164963154</v>
      </c>
      <c r="L29" s="32">
        <f>SUM(L23:L28)</f>
        <v>7.902777777777778E-2</v>
      </c>
      <c r="M29" s="33"/>
      <c r="N29" s="34">
        <f>IFERROR(SUM(N23:N28),0)</f>
        <v>0.38668025823989116</v>
      </c>
    </row>
    <row r="30" spans="2:14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6.5" thickTop="1" thickBot="1" x14ac:dyDescent="0.3">
      <c r="B31" s="31" t="s">
        <v>6</v>
      </c>
      <c r="C31" s="32">
        <f>SUM(C20,C29)</f>
        <v>0.12461805555555554</v>
      </c>
      <c r="D31" s="35"/>
      <c r="E31" s="36">
        <f>IFERROR(SUM(E20,E29),0)</f>
        <v>1</v>
      </c>
      <c r="F31" s="32">
        <f>SUM(F20,F29)</f>
        <v>3.1064814814814809E-2</v>
      </c>
      <c r="G31" s="35"/>
      <c r="H31" s="36">
        <f>IFERROR(SUM(H20,H29),0)</f>
        <v>1</v>
      </c>
      <c r="I31" s="32">
        <f>SUM(I20,I29)</f>
        <v>4.869212962962962E-2</v>
      </c>
      <c r="J31" s="35"/>
      <c r="K31" s="36">
        <f>IFERROR(SUM(K20,K29),0)</f>
        <v>0.99999999999999989</v>
      </c>
      <c r="L31" s="37">
        <f>SUM(L20,L29)</f>
        <v>0.204375</v>
      </c>
      <c r="M31" s="35"/>
      <c r="N31" s="38">
        <f>IFERROR(SUM(N20,N29),0)</f>
        <v>0.99999999999999978</v>
      </c>
    </row>
    <row r="32" spans="2:14" ht="66" customHeight="1" thickTop="1" thickBot="1" x14ac:dyDescent="0.3">
      <c r="B32" s="185" t="s">
        <v>157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7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8" t="s">
        <v>42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ht="15.75" thickBot="1" x14ac:dyDescent="0.3">
      <c r="B4" s="191" t="s">
        <v>224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1.7476851851851852E-3</v>
      </c>
      <c r="D7" s="12">
        <f t="shared" ref="D7:D19" si="0">IFERROR(C7/C$20,0)</f>
        <v>0.12961373390557937</v>
      </c>
      <c r="E7" s="12">
        <f t="shared" ref="E7:E19" si="1">IFERROR(C7/C$31,0)</f>
        <v>1.6486515995195974E-2</v>
      </c>
      <c r="F7" s="11">
        <v>2.5462962962962961E-3</v>
      </c>
      <c r="G7" s="12">
        <f t="shared" ref="G7:G19" si="2">IFERROR(F7/F$20,0)</f>
        <v>0.21589793915603531</v>
      </c>
      <c r="H7" s="12">
        <f t="shared" ref="H7:H19" si="3">IFERROR(F7/F$31,0)</f>
        <v>0.19064124783362216</v>
      </c>
      <c r="I7" s="11">
        <f>C7+F7</f>
        <v>4.2939814814814811E-3</v>
      </c>
      <c r="J7" s="12">
        <f t="shared" ref="J7:J19" si="4">IFERROR(I7/I$20,0)</f>
        <v>0.16987179487179482</v>
      </c>
      <c r="K7" s="14">
        <f t="shared" ref="K7:K19" si="5">IFERROR(I7/I$31,0)</f>
        <v>3.597401338116938E-2</v>
      </c>
    </row>
    <row r="8" spans="2:11" x14ac:dyDescent="0.25">
      <c r="B8" s="145" t="s">
        <v>100</v>
      </c>
      <c r="C8" s="11">
        <v>1.6319444444444443E-3</v>
      </c>
      <c r="D8" s="12">
        <f t="shared" si="0"/>
        <v>0.1210300429184549</v>
      </c>
      <c r="E8" s="12">
        <f t="shared" si="1"/>
        <v>1.5394693743858493E-2</v>
      </c>
      <c r="F8" s="11">
        <v>2.9629629629629632E-3</v>
      </c>
      <c r="G8" s="12">
        <f t="shared" si="2"/>
        <v>0.25122669283611387</v>
      </c>
      <c r="H8" s="12">
        <f t="shared" si="3"/>
        <v>0.22183708838821492</v>
      </c>
      <c r="I8" s="11">
        <f t="shared" ref="I8:I19" si="6">C8+F8</f>
        <v>4.5949074074074078E-3</v>
      </c>
      <c r="J8" s="12">
        <f t="shared" si="4"/>
        <v>0.18177655677655677</v>
      </c>
      <c r="K8" s="14">
        <f t="shared" si="5"/>
        <v>3.8495103267720342E-2</v>
      </c>
    </row>
    <row r="9" spans="2:11" x14ac:dyDescent="0.25">
      <c r="B9" s="10" t="s">
        <v>51</v>
      </c>
      <c r="C9" s="11">
        <v>7.8703703703703705E-4</v>
      </c>
      <c r="D9" s="12">
        <f t="shared" si="0"/>
        <v>5.8369098712446339E-2</v>
      </c>
      <c r="E9" s="12">
        <f t="shared" si="1"/>
        <v>7.4243913090948762E-3</v>
      </c>
      <c r="F9" s="11">
        <v>4.9768518518518521E-4</v>
      </c>
      <c r="G9" s="12">
        <f t="shared" si="2"/>
        <v>4.2198233562315994E-2</v>
      </c>
      <c r="H9" s="12">
        <f t="shared" si="3"/>
        <v>3.7261698440207977E-2</v>
      </c>
      <c r="I9" s="11">
        <f t="shared" si="6"/>
        <v>1.2847222222222223E-3</v>
      </c>
      <c r="J9" s="12">
        <f t="shared" si="4"/>
        <v>5.0824175824175817E-2</v>
      </c>
      <c r="K9" s="14">
        <f t="shared" si="5"/>
        <v>1.0763114515659844E-2</v>
      </c>
    </row>
    <row r="10" spans="2:11" x14ac:dyDescent="0.25">
      <c r="B10" s="10" t="s">
        <v>11</v>
      </c>
      <c r="C10" s="11">
        <v>8.1018518518518516E-5</v>
      </c>
      <c r="D10" s="12">
        <f t="shared" si="0"/>
        <v>6.0085836909871231E-3</v>
      </c>
      <c r="E10" s="12">
        <f t="shared" si="1"/>
        <v>7.642755759362372E-4</v>
      </c>
      <c r="F10" s="11">
        <v>2.3032407407407407E-3</v>
      </c>
      <c r="G10" s="12">
        <f t="shared" si="2"/>
        <v>0.19528949950932287</v>
      </c>
      <c r="H10" s="12">
        <f t="shared" si="3"/>
        <v>0.17244367417677642</v>
      </c>
      <c r="I10" s="11">
        <f t="shared" si="6"/>
        <v>2.3842592592592591E-3</v>
      </c>
      <c r="J10" s="12">
        <f t="shared" si="4"/>
        <v>9.4322344322344306E-2</v>
      </c>
      <c r="K10" s="14">
        <f t="shared" si="5"/>
        <v>1.9974789101134482E-2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3.5879629629629629E-4</v>
      </c>
      <c r="G11" s="12">
        <f t="shared" si="2"/>
        <v>3.0421982335623158E-2</v>
      </c>
      <c r="H11" s="12">
        <f t="shared" si="3"/>
        <v>2.6863084922010397E-2</v>
      </c>
      <c r="I11" s="11">
        <f t="shared" si="6"/>
        <v>3.5879629629629629E-4</v>
      </c>
      <c r="J11" s="12">
        <f t="shared" si="4"/>
        <v>1.4194139194139192E-2</v>
      </c>
      <c r="K11" s="14">
        <f t="shared" si="5"/>
        <v>3.0059148647338298E-3</v>
      </c>
    </row>
    <row r="12" spans="2:11" x14ac:dyDescent="0.25">
      <c r="B12" s="10" t="s">
        <v>162</v>
      </c>
      <c r="C12" s="11">
        <v>1.4583333333333336E-3</v>
      </c>
      <c r="D12" s="12">
        <f t="shared" si="0"/>
        <v>0.10815450643776824</v>
      </c>
      <c r="E12" s="12">
        <f t="shared" si="1"/>
        <v>1.3756960366852273E-2</v>
      </c>
      <c r="F12" s="11">
        <v>3.1250000000000002E-3</v>
      </c>
      <c r="G12" s="12">
        <f t="shared" si="2"/>
        <v>0.2649656526005888</v>
      </c>
      <c r="H12" s="12">
        <f t="shared" si="3"/>
        <v>0.23396880415944543</v>
      </c>
      <c r="I12" s="11">
        <f t="shared" si="6"/>
        <v>4.5833333333333334E-3</v>
      </c>
      <c r="J12" s="12">
        <f t="shared" si="4"/>
        <v>0.18131868131868129</v>
      </c>
      <c r="K12" s="14">
        <f t="shared" si="5"/>
        <v>3.8398138272083764E-2</v>
      </c>
    </row>
    <row r="13" spans="2:11" x14ac:dyDescent="0.25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183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217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218</v>
      </c>
      <c r="C17" s="11"/>
      <c r="D17" s="12"/>
      <c r="E17" s="12"/>
      <c r="F17" s="11"/>
      <c r="G17" s="12"/>
      <c r="H17" s="12"/>
      <c r="I17" s="11">
        <f t="shared" si="6"/>
        <v>0</v>
      </c>
      <c r="J17" s="12"/>
      <c r="K17" s="14"/>
    </row>
    <row r="18" spans="2:11" x14ac:dyDescent="0.25">
      <c r="B18" s="10" t="s">
        <v>163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ht="15.75" thickBot="1" x14ac:dyDescent="0.3">
      <c r="B19" s="10" t="s">
        <v>13</v>
      </c>
      <c r="C19" s="11">
        <v>7.777777777777781E-3</v>
      </c>
      <c r="D19" s="12">
        <f t="shared" si="0"/>
        <v>0.57682403433476404</v>
      </c>
      <c r="E19" s="12">
        <f t="shared" si="1"/>
        <v>7.3370455289878803E-2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7.777777777777781E-3</v>
      </c>
      <c r="J19" s="12">
        <f t="shared" si="4"/>
        <v>0.30769230769230776</v>
      </c>
      <c r="K19" s="14">
        <f t="shared" si="5"/>
        <v>6.5160477067778541E-2</v>
      </c>
    </row>
    <row r="20" spans="2:11" ht="16.5" thickTop="1" thickBot="1" x14ac:dyDescent="0.3">
      <c r="B20" s="31" t="s">
        <v>3</v>
      </c>
      <c r="C20" s="32">
        <f>SUM(C7:C19)</f>
        <v>1.3483796296296299E-2</v>
      </c>
      <c r="D20" s="33">
        <f>IFERROR(SUM(D7:D19),0)</f>
        <v>1</v>
      </c>
      <c r="E20" s="33">
        <f>IFERROR(SUM(E7:E19),0)</f>
        <v>0.12719729228081667</v>
      </c>
      <c r="F20" s="32">
        <f>SUM(F7:F19)</f>
        <v>1.1793981481481482E-2</v>
      </c>
      <c r="G20" s="33">
        <f>IFERROR(SUM(G7:G19),0)</f>
        <v>1</v>
      </c>
      <c r="H20" s="33">
        <f>IFERROR(SUM(H7:H19),0)</f>
        <v>0.88301559792027728</v>
      </c>
      <c r="I20" s="32">
        <f>SUM(I7:I19)</f>
        <v>2.5277777777777781E-2</v>
      </c>
      <c r="J20" s="33">
        <f>IFERROR(SUM(J7:J19),0)</f>
        <v>1</v>
      </c>
      <c r="K20" s="34">
        <f>IFERROR(SUM(K7:K19),0)</f>
        <v>0.21177155047028018</v>
      </c>
    </row>
    <row r="21" spans="2:1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25">
      <c r="B23" s="18" t="s">
        <v>15</v>
      </c>
      <c r="C23" s="11">
        <v>2.1064814814814817E-3</v>
      </c>
      <c r="D23" s="19"/>
      <c r="E23" s="12">
        <f>IFERROR(C23/C$31,0)</f>
        <v>1.9871164974342173E-2</v>
      </c>
      <c r="F23" s="11">
        <v>3.0092592592592595E-4</v>
      </c>
      <c r="G23" s="19"/>
      <c r="H23" s="12">
        <f>IFERROR(F23/F$31,0)</f>
        <v>2.2530329289428077E-2</v>
      </c>
      <c r="I23" s="11">
        <f>C23+F23</f>
        <v>2.4074074074074076E-3</v>
      </c>
      <c r="J23" s="19"/>
      <c r="K23" s="14">
        <f>IFERROR(I23/I$31,0)</f>
        <v>2.0168719092407635E-2</v>
      </c>
    </row>
    <row r="24" spans="2:11" x14ac:dyDescent="0.25">
      <c r="B24" s="18" t="s">
        <v>16</v>
      </c>
      <c r="C24" s="11"/>
      <c r="D24" s="19"/>
      <c r="E24" s="12">
        <f t="shared" ref="E24:E28" si="7">IFERROR(C24/C$31,0)</f>
        <v>0</v>
      </c>
      <c r="F24" s="11"/>
      <c r="G24" s="19"/>
      <c r="H24" s="12">
        <f t="shared" ref="H24:H28" si="8">IFERROR(F24/F$31,0)</f>
        <v>0</v>
      </c>
      <c r="I24" s="11">
        <f t="shared" ref="I24:I28" si="9">C24+F24</f>
        <v>0</v>
      </c>
      <c r="J24" s="19"/>
      <c r="K24" s="14">
        <f t="shared" ref="K24:K28" si="10">IFERROR(I24/I$31,0)</f>
        <v>0</v>
      </c>
    </row>
    <row r="25" spans="2:11" x14ac:dyDescent="0.25">
      <c r="B25" s="18" t="s">
        <v>17</v>
      </c>
      <c r="C25" s="11">
        <v>4.7453703703703704E-4</v>
      </c>
      <c r="D25" s="19"/>
      <c r="E25" s="12">
        <f t="shared" si="7"/>
        <v>4.4764712304836756E-3</v>
      </c>
      <c r="F25" s="11">
        <v>2.5462962962962961E-4</v>
      </c>
      <c r="G25" s="19"/>
      <c r="H25" s="12">
        <f t="shared" si="8"/>
        <v>1.9064124783362217E-2</v>
      </c>
      <c r="I25" s="11">
        <f t="shared" si="9"/>
        <v>7.2916666666666659E-4</v>
      </c>
      <c r="J25" s="19"/>
      <c r="K25" s="14">
        <f t="shared" si="10"/>
        <v>6.1087947251042343E-3</v>
      </c>
    </row>
    <row r="26" spans="2:11" x14ac:dyDescent="0.25">
      <c r="B26" s="18" t="s">
        <v>18</v>
      </c>
      <c r="C26" s="11">
        <v>1.0335648148148148E-2</v>
      </c>
      <c r="D26" s="19"/>
      <c r="E26" s="12">
        <f t="shared" si="7"/>
        <v>9.7499727044437115E-2</v>
      </c>
      <c r="F26" s="11">
        <v>5.3240740740740744E-4</v>
      </c>
      <c r="G26" s="19"/>
      <c r="H26" s="12">
        <f t="shared" si="8"/>
        <v>3.9861351819757369E-2</v>
      </c>
      <c r="I26" s="11">
        <f t="shared" si="9"/>
        <v>1.0868055555555554E-2</v>
      </c>
      <c r="J26" s="19"/>
      <c r="K26" s="14">
        <f t="shared" si="10"/>
        <v>9.1050130902744067E-2</v>
      </c>
    </row>
    <row r="27" spans="2:11" x14ac:dyDescent="0.25">
      <c r="B27" s="18" t="s">
        <v>19</v>
      </c>
      <c r="C27" s="11">
        <v>7.9606481481481514E-2</v>
      </c>
      <c r="D27" s="19"/>
      <c r="E27" s="12">
        <f t="shared" si="7"/>
        <v>0.75095534446992029</v>
      </c>
      <c r="F27" s="11">
        <v>4.7453703703703698E-4</v>
      </c>
      <c r="G27" s="19"/>
      <c r="H27" s="12">
        <f t="shared" si="8"/>
        <v>3.5528596187175042E-2</v>
      </c>
      <c r="I27" s="11">
        <f t="shared" si="9"/>
        <v>8.0081018518518551E-2</v>
      </c>
      <c r="J27" s="19"/>
      <c r="K27" s="14">
        <f t="shared" si="10"/>
        <v>0.67090080480946379</v>
      </c>
    </row>
    <row r="28" spans="2:11" ht="15.75" thickBot="1" x14ac:dyDescent="0.3">
      <c r="B28" s="23" t="s">
        <v>20</v>
      </c>
      <c r="C28" s="20"/>
      <c r="D28" s="24"/>
      <c r="E28" s="21">
        <f t="shared" si="7"/>
        <v>0</v>
      </c>
      <c r="F28" s="20"/>
      <c r="G28" s="24"/>
      <c r="H28" s="21">
        <f t="shared" si="8"/>
        <v>0</v>
      </c>
      <c r="I28" s="11">
        <f t="shared" si="9"/>
        <v>0</v>
      </c>
      <c r="J28" s="24"/>
      <c r="K28" s="22">
        <f t="shared" si="10"/>
        <v>0</v>
      </c>
    </row>
    <row r="29" spans="2:11" ht="16.5" thickTop="1" thickBot="1" x14ac:dyDescent="0.3">
      <c r="B29" s="31" t="s">
        <v>3</v>
      </c>
      <c r="C29" s="32">
        <f>SUM(C23:C28)</f>
        <v>9.2523148148148188E-2</v>
      </c>
      <c r="D29" s="33"/>
      <c r="E29" s="33">
        <f>IFERROR(SUM(E23:E28),0)</f>
        <v>0.87280270771918322</v>
      </c>
      <c r="F29" s="32">
        <f>SUM(F23:F28)</f>
        <v>1.5624999999999999E-3</v>
      </c>
      <c r="G29" s="33"/>
      <c r="H29" s="33">
        <f>IFERROR(SUM(H23:H28),0)</f>
        <v>0.11698440207972272</v>
      </c>
      <c r="I29" s="32">
        <f>SUM(I23:I28)</f>
        <v>9.4085648148148182E-2</v>
      </c>
      <c r="J29" s="33"/>
      <c r="K29" s="34">
        <f>IFERROR(SUM(K23:K28),0)</f>
        <v>0.78822844952971971</v>
      </c>
    </row>
    <row r="30" spans="2:1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 x14ac:dyDescent="0.3">
      <c r="B31" s="31" t="s">
        <v>6</v>
      </c>
      <c r="C31" s="32">
        <f>SUM(C20,C29)</f>
        <v>0.10600694444444449</v>
      </c>
      <c r="D31" s="35"/>
      <c r="E31" s="36">
        <f>IFERROR(SUM(E20,E29),0)</f>
        <v>0.99999999999999989</v>
      </c>
      <c r="F31" s="32">
        <f>SUM(F20,F29)</f>
        <v>1.3356481481481481E-2</v>
      </c>
      <c r="G31" s="35"/>
      <c r="H31" s="36">
        <f>IFERROR(SUM(H20,H29),0)</f>
        <v>1</v>
      </c>
      <c r="I31" s="32">
        <f>SUM(I20,I29)</f>
        <v>0.11936342592592597</v>
      </c>
      <c r="J31" s="35"/>
      <c r="K31" s="38">
        <f>IFERROR(SUM(K20,K29),0)</f>
        <v>0.99999999999999989</v>
      </c>
    </row>
    <row r="32" spans="2:11" ht="66" customHeight="1" thickTop="1" thickBot="1" x14ac:dyDescent="0.3">
      <c r="B32" s="185" t="s">
        <v>156</v>
      </c>
      <c r="C32" s="186"/>
      <c r="D32" s="186"/>
      <c r="E32" s="186"/>
      <c r="F32" s="186"/>
      <c r="G32" s="186"/>
      <c r="H32" s="186"/>
      <c r="I32" s="186"/>
      <c r="J32" s="186"/>
      <c r="K32" s="187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7109375" style="6" customWidth="1"/>
    <col min="7" max="7" width="10.7109375" style="5" customWidth="1"/>
    <col min="8" max="8" width="10.7109375" style="6" customWidth="1"/>
    <col min="9" max="11" width="10.7109375" style="5" customWidth="1"/>
    <col min="12" max="16384" width="8.85546875" style="5"/>
  </cols>
  <sheetData>
    <row r="2" spans="2:11" ht="15.75" thickBot="1" x14ac:dyDescent="0.3"/>
    <row r="3" spans="2:11" x14ac:dyDescent="0.25">
      <c r="B3" s="188" t="s">
        <v>45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ht="15.75" thickBot="1" x14ac:dyDescent="0.3">
      <c r="B4" s="191" t="s">
        <v>224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5.0115740740740728E-3</v>
      </c>
      <c r="D7" s="12">
        <f t="shared" ref="D7:D19" si="0">IFERROR(C7/C$20,0)</f>
        <v>8.4553798086311277E-2</v>
      </c>
      <c r="E7" s="12">
        <f t="shared" ref="E7:E19" si="1">IFERROR(C7/C$31,0)</f>
        <v>3.1913325471698104E-2</v>
      </c>
      <c r="F7" s="11">
        <v>2.9166666666666672E-3</v>
      </c>
      <c r="G7" s="12">
        <f t="shared" ref="G7:G19" si="2">IFERROR(F7/F$20,0)</f>
        <v>7.4866310160427801E-2</v>
      </c>
      <c r="H7" s="12">
        <f t="shared" ref="H7:H19" si="3">IFERROR(F7/F$31,0)</f>
        <v>5.333333333333333E-2</v>
      </c>
      <c r="I7" s="11">
        <f>C7+F7</f>
        <v>7.9282407407407392E-3</v>
      </c>
      <c r="J7" s="12">
        <f t="shared" ref="J7:J19" si="4">IFERROR(I7/I$20,0)</f>
        <v>8.0711676681984187E-2</v>
      </c>
      <c r="K7" s="14">
        <f t="shared" ref="K7:K19" si="5">IFERROR(I7/I$31,0)</f>
        <v>3.7446017602361555E-2</v>
      </c>
    </row>
    <row r="8" spans="2:11" x14ac:dyDescent="0.25">
      <c r="B8" s="145" t="s">
        <v>100</v>
      </c>
      <c r="C8" s="11">
        <v>1.0925925925925929E-2</v>
      </c>
      <c r="D8" s="12">
        <f t="shared" si="0"/>
        <v>0.18433899628978725</v>
      </c>
      <c r="E8" s="12">
        <f t="shared" si="1"/>
        <v>6.9575471698113234E-2</v>
      </c>
      <c r="F8" s="11">
        <v>8.8425925925925929E-3</v>
      </c>
      <c r="G8" s="12">
        <f t="shared" si="2"/>
        <v>0.22697563874034457</v>
      </c>
      <c r="H8" s="12">
        <f t="shared" si="3"/>
        <v>0.16169312169312167</v>
      </c>
      <c r="I8" s="11">
        <f t="shared" ref="I8:I19" si="6">C8+F8</f>
        <v>1.9768518518518522E-2</v>
      </c>
      <c r="J8" s="12">
        <f t="shared" si="4"/>
        <v>0.20124896901142927</v>
      </c>
      <c r="K8" s="14">
        <f t="shared" si="5"/>
        <v>9.3369048269830016E-2</v>
      </c>
    </row>
    <row r="9" spans="2:11" x14ac:dyDescent="0.25">
      <c r="B9" s="10" t="s">
        <v>51</v>
      </c>
      <c r="C9" s="11">
        <v>8.7152777777777767E-3</v>
      </c>
      <c r="D9" s="12">
        <f t="shared" si="0"/>
        <v>0.14704159343878151</v>
      </c>
      <c r="E9" s="12">
        <f t="shared" si="1"/>
        <v>5.5498231132075464E-2</v>
      </c>
      <c r="F9" s="11">
        <v>1.8518518518518517E-3</v>
      </c>
      <c r="G9" s="12">
        <f t="shared" si="2"/>
        <v>4.753416518122399E-2</v>
      </c>
      <c r="H9" s="12">
        <f t="shared" si="3"/>
        <v>3.3862433862433851E-2</v>
      </c>
      <c r="I9" s="11">
        <f t="shared" si="6"/>
        <v>1.0567129629629628E-2</v>
      </c>
      <c r="J9" s="12">
        <f t="shared" si="4"/>
        <v>0.10757629315423586</v>
      </c>
      <c r="K9" s="14">
        <f t="shared" si="5"/>
        <v>4.9909801563439563E-2</v>
      </c>
    </row>
    <row r="10" spans="2:11" x14ac:dyDescent="0.25">
      <c r="B10" s="10" t="s">
        <v>11</v>
      </c>
      <c r="C10" s="11">
        <v>9.9652777777777743E-3</v>
      </c>
      <c r="D10" s="12">
        <f t="shared" si="0"/>
        <v>0.1681312243702402</v>
      </c>
      <c r="E10" s="12">
        <f t="shared" si="1"/>
        <v>6.345813679245281E-2</v>
      </c>
      <c r="F10" s="11">
        <v>1.1712962962962961E-2</v>
      </c>
      <c r="G10" s="12">
        <f t="shared" si="2"/>
        <v>0.30065359477124171</v>
      </c>
      <c r="H10" s="12">
        <f t="shared" si="3"/>
        <v>0.21417989417989411</v>
      </c>
      <c r="I10" s="11">
        <f t="shared" si="6"/>
        <v>2.1678240740740734E-2</v>
      </c>
      <c r="J10" s="12">
        <f t="shared" si="4"/>
        <v>0.22069046777424287</v>
      </c>
      <c r="K10" s="14">
        <f t="shared" si="5"/>
        <v>0.10238889192587326</v>
      </c>
    </row>
    <row r="11" spans="2:11" x14ac:dyDescent="0.25">
      <c r="B11" s="10" t="s">
        <v>12</v>
      </c>
      <c r="C11" s="11">
        <v>1.8055555555555555E-3</v>
      </c>
      <c r="D11" s="12">
        <f t="shared" si="0"/>
        <v>3.0462800234329242E-2</v>
      </c>
      <c r="E11" s="12">
        <f t="shared" si="1"/>
        <v>1.1497641509433961E-2</v>
      </c>
      <c r="F11" s="11">
        <v>1.9328703703703708E-3</v>
      </c>
      <c r="G11" s="12">
        <f t="shared" si="2"/>
        <v>4.9613784907902553E-2</v>
      </c>
      <c r="H11" s="12">
        <f t="shared" si="3"/>
        <v>3.5343915343915344E-2</v>
      </c>
      <c r="I11" s="11">
        <f t="shared" si="6"/>
        <v>3.7384259259259263E-3</v>
      </c>
      <c r="J11" s="12">
        <f t="shared" si="4"/>
        <v>3.8058206669023216E-2</v>
      </c>
      <c r="K11" s="14">
        <f t="shared" si="5"/>
        <v>1.7657027278193845E-2</v>
      </c>
    </row>
    <row r="12" spans="2:11" x14ac:dyDescent="0.25">
      <c r="B12" s="10" t="s">
        <v>162</v>
      </c>
      <c r="C12" s="11">
        <v>1.1851851851851846E-2</v>
      </c>
      <c r="D12" s="12">
        <f t="shared" si="0"/>
        <v>0.19996094512790466</v>
      </c>
      <c r="E12" s="12">
        <f t="shared" si="1"/>
        <v>7.5471698113207517E-2</v>
      </c>
      <c r="F12" s="11">
        <v>6.3078703703703708E-3</v>
      </c>
      <c r="G12" s="12">
        <f t="shared" si="2"/>
        <v>0.16191325014854424</v>
      </c>
      <c r="H12" s="12">
        <f t="shared" si="3"/>
        <v>0.11534391534391532</v>
      </c>
      <c r="I12" s="11">
        <f t="shared" si="6"/>
        <v>1.8159722222222216E-2</v>
      </c>
      <c r="J12" s="12">
        <f t="shared" si="4"/>
        <v>0.18487097914457398</v>
      </c>
      <c r="K12" s="14">
        <f t="shared" si="5"/>
        <v>8.5770513311102581E-2</v>
      </c>
    </row>
    <row r="13" spans="2:11" x14ac:dyDescent="0.25">
      <c r="B13" s="10" t="s">
        <v>106</v>
      </c>
      <c r="C13" s="11">
        <v>4.861111111111111E-4</v>
      </c>
      <c r="D13" s="12">
        <f t="shared" si="0"/>
        <v>8.2015231400117197E-3</v>
      </c>
      <c r="E13" s="12">
        <f t="shared" si="1"/>
        <v>3.0955188679245285E-3</v>
      </c>
      <c r="F13" s="11">
        <v>2.6620370370370372E-4</v>
      </c>
      <c r="G13" s="12">
        <f t="shared" si="2"/>
        <v>6.8330362448009493E-3</v>
      </c>
      <c r="H13" s="12">
        <f t="shared" si="3"/>
        <v>4.8677248677248671E-3</v>
      </c>
      <c r="I13" s="11">
        <f t="shared" si="6"/>
        <v>7.5231481481481482E-4</v>
      </c>
      <c r="J13" s="12">
        <f t="shared" si="4"/>
        <v>7.6587722398963115E-3</v>
      </c>
      <c r="K13" s="14">
        <f t="shared" si="5"/>
        <v>3.5532717432897832E-3</v>
      </c>
    </row>
    <row r="14" spans="2:11" x14ac:dyDescent="0.25">
      <c r="B14" s="10" t="s">
        <v>107</v>
      </c>
      <c r="C14" s="11">
        <v>1.8171296296296297E-3</v>
      </c>
      <c r="D14" s="12">
        <f t="shared" si="0"/>
        <v>3.0658074594805712E-2</v>
      </c>
      <c r="E14" s="12">
        <f t="shared" si="1"/>
        <v>1.1571344339622642E-2</v>
      </c>
      <c r="F14" s="11">
        <v>2.6620370370370372E-4</v>
      </c>
      <c r="G14" s="12">
        <f t="shared" si="2"/>
        <v>6.8330362448009493E-3</v>
      </c>
      <c r="H14" s="12">
        <f t="shared" si="3"/>
        <v>4.8677248677248671E-3</v>
      </c>
      <c r="I14" s="11">
        <f t="shared" si="6"/>
        <v>2.0833333333333333E-3</v>
      </c>
      <c r="J14" s="12">
        <f t="shared" si="4"/>
        <v>2.1208907741251323E-2</v>
      </c>
      <c r="K14" s="14">
        <f t="shared" si="5"/>
        <v>9.8398294429563223E-3</v>
      </c>
    </row>
    <row r="15" spans="2:11" x14ac:dyDescent="0.25">
      <c r="B15" s="10" t="s">
        <v>183</v>
      </c>
      <c r="C15" s="11">
        <v>5.5555555555555556E-4</v>
      </c>
      <c r="D15" s="12">
        <f t="shared" si="0"/>
        <v>9.3731693028705366E-3</v>
      </c>
      <c r="E15" s="12">
        <f t="shared" si="1"/>
        <v>3.5377358490566039E-3</v>
      </c>
      <c r="F15" s="11">
        <v>5.4398148148148144E-4</v>
      </c>
      <c r="G15" s="12">
        <f t="shared" si="2"/>
        <v>1.3963161021984546E-2</v>
      </c>
      <c r="H15" s="12">
        <f t="shared" si="3"/>
        <v>9.9470899470899439E-3</v>
      </c>
      <c r="I15" s="11">
        <f t="shared" si="6"/>
        <v>1.0995370370370369E-3</v>
      </c>
      <c r="J15" s="12">
        <f t="shared" si="4"/>
        <v>1.1193590196771531E-2</v>
      </c>
      <c r="K15" s="14">
        <f t="shared" si="5"/>
        <v>5.1932433171158364E-3</v>
      </c>
    </row>
    <row r="16" spans="2:11" x14ac:dyDescent="0.25">
      <c r="B16" s="10" t="s">
        <v>217</v>
      </c>
      <c r="C16" s="11">
        <v>9.7222222222222209E-4</v>
      </c>
      <c r="D16" s="12">
        <f t="shared" si="0"/>
        <v>1.6403046280023436E-2</v>
      </c>
      <c r="E16" s="12">
        <f t="shared" si="1"/>
        <v>6.1910377358490561E-3</v>
      </c>
      <c r="F16" s="11">
        <v>6.3657407407407413E-4</v>
      </c>
      <c r="G16" s="12">
        <f t="shared" ref="G16:G17" si="7">IFERROR(F16/F$20,0)</f>
        <v>1.6339869281045749E-2</v>
      </c>
      <c r="H16" s="12">
        <f t="shared" ref="H16:H17" si="8">IFERROR(F16/F$31,0)</f>
        <v>1.1640211640211638E-2</v>
      </c>
      <c r="I16" s="11">
        <f t="shared" si="6"/>
        <v>1.6087962962962961E-3</v>
      </c>
      <c r="J16" s="12">
        <f t="shared" si="4"/>
        <v>1.6377989866855187E-2</v>
      </c>
      <c r="K16" s="14">
        <f t="shared" si="5"/>
        <v>7.598534958727381E-3</v>
      </c>
    </row>
    <row r="17" spans="2:11" x14ac:dyDescent="0.25">
      <c r="B17" s="10" t="s">
        <v>218</v>
      </c>
      <c r="C17" s="11">
        <v>3.1249999999999995E-4</v>
      </c>
      <c r="D17" s="12">
        <f t="shared" ref="D17" si="9">IFERROR(C17/C$20,0)</f>
        <v>5.2724077328646759E-3</v>
      </c>
      <c r="E17" s="12">
        <f t="shared" ref="E17" si="10">IFERROR(C17/C$31,0)</f>
        <v>1.9899764150943396E-3</v>
      </c>
      <c r="F17" s="11">
        <v>1.7361111111111112E-4</v>
      </c>
      <c r="G17" s="12">
        <f t="shared" si="7"/>
        <v>4.4563279857397489E-3</v>
      </c>
      <c r="H17" s="12">
        <f t="shared" si="8"/>
        <v>3.1746031746031737E-3</v>
      </c>
      <c r="I17" s="11">
        <f t="shared" si="6"/>
        <v>4.861111111111111E-4</v>
      </c>
      <c r="J17" s="12">
        <f t="shared" ref="J17" si="11">IFERROR(I17/I$20,0)</f>
        <v>4.9487451396253088E-3</v>
      </c>
      <c r="K17" s="14">
        <f t="shared" ref="K17" si="12">IFERROR(I17/I$31,0)</f>
        <v>2.295960203356475E-3</v>
      </c>
    </row>
    <row r="18" spans="2:11" x14ac:dyDescent="0.25">
      <c r="B18" s="10" t="s">
        <v>163</v>
      </c>
      <c r="C18" s="11">
        <v>5.4398148148148144E-4</v>
      </c>
      <c r="D18" s="12">
        <f t="shared" si="0"/>
        <v>9.1778949423940662E-3</v>
      </c>
      <c r="E18" s="12">
        <f t="shared" si="1"/>
        <v>3.4640330188679246E-3</v>
      </c>
      <c r="F18" s="11">
        <v>2.4305555555555552E-4</v>
      </c>
      <c r="G18" s="12">
        <f t="shared" si="2"/>
        <v>6.2388591800356481E-3</v>
      </c>
      <c r="H18" s="12">
        <f t="shared" si="3"/>
        <v>4.4444444444444427E-3</v>
      </c>
      <c r="I18" s="11">
        <f t="shared" si="6"/>
        <v>7.8703703703703694E-4</v>
      </c>
      <c r="J18" s="12">
        <f t="shared" si="4"/>
        <v>8.0122540355838327E-3</v>
      </c>
      <c r="K18" s="14">
        <f t="shared" si="5"/>
        <v>3.7172689006723879E-3</v>
      </c>
    </row>
    <row r="19" spans="2:11" ht="15.75" thickBot="1" x14ac:dyDescent="0.3">
      <c r="B19" s="10" t="s">
        <v>13</v>
      </c>
      <c r="C19" s="11">
        <v>6.3078703703703717E-3</v>
      </c>
      <c r="D19" s="12">
        <f t="shared" si="0"/>
        <v>0.1064245264596759</v>
      </c>
      <c r="E19" s="12">
        <f t="shared" si="1"/>
        <v>4.0168042452830198E-2</v>
      </c>
      <c r="F19" s="11">
        <v>3.2638888888888891E-3</v>
      </c>
      <c r="G19" s="12">
        <f t="shared" si="2"/>
        <v>8.3778966131907287E-2</v>
      </c>
      <c r="H19" s="12">
        <f t="shared" si="3"/>
        <v>5.968253968253967E-2</v>
      </c>
      <c r="I19" s="11">
        <f t="shared" si="6"/>
        <v>9.5717592592592608E-3</v>
      </c>
      <c r="J19" s="12">
        <f t="shared" si="4"/>
        <v>9.7443148344526928E-2</v>
      </c>
      <c r="K19" s="14">
        <f t="shared" si="5"/>
        <v>4.5208549718471554E-2</v>
      </c>
    </row>
    <row r="20" spans="2:11" ht="16.5" thickTop="1" thickBot="1" x14ac:dyDescent="0.3">
      <c r="B20" s="31" t="s">
        <v>3</v>
      </c>
      <c r="C20" s="32">
        <f>SUM(C7:C19)</f>
        <v>5.9270833333333314E-2</v>
      </c>
      <c r="D20" s="33">
        <f>IFERROR(SUM(D7:D19),0)</f>
        <v>1.0000000000000002</v>
      </c>
      <c r="E20" s="33">
        <f>IFERROR(SUM(E7:E19),0)</f>
        <v>0.37743219339622636</v>
      </c>
      <c r="F20" s="32">
        <f>SUM(F7:F19)</f>
        <v>3.8958333333333345E-2</v>
      </c>
      <c r="G20" s="33">
        <f>IFERROR(SUM(G7:G19),0)</f>
        <v>0.99999999999999967</v>
      </c>
      <c r="H20" s="33">
        <f>IFERROR(SUM(H7:H19),0)</f>
        <v>0.71238095238095234</v>
      </c>
      <c r="I20" s="32">
        <f>SUM(I7:I19)</f>
        <v>9.8229166666666673E-2</v>
      </c>
      <c r="J20" s="33">
        <f>IFERROR(SUM(J7:J19),0)</f>
        <v>0.99999999999999978</v>
      </c>
      <c r="K20" s="34">
        <f>IFERROR(SUM(K7:K19),0)</f>
        <v>0.46394795823539053</v>
      </c>
    </row>
    <row r="21" spans="2:1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25">
      <c r="B23" s="18" t="s">
        <v>15</v>
      </c>
      <c r="C23" s="11">
        <v>7.129629629629629E-3</v>
      </c>
      <c r="D23" s="19"/>
      <c r="E23" s="12">
        <f>IFERROR(C23/C$31,0)</f>
        <v>4.5400943396226412E-2</v>
      </c>
      <c r="F23" s="11">
        <v>5.3356481481481475E-3</v>
      </c>
      <c r="G23" s="19"/>
      <c r="H23" s="12">
        <f>IFERROR(F23/F$31,0)</f>
        <v>9.7566137566137537E-2</v>
      </c>
      <c r="I23" s="11">
        <f>C23+F23</f>
        <v>1.2465277777777777E-2</v>
      </c>
      <c r="J23" s="19"/>
      <c r="K23" s="14">
        <f>IFERROR(I23/I$31,0)</f>
        <v>5.8874979500355321E-2</v>
      </c>
    </row>
    <row r="24" spans="2:11" x14ac:dyDescent="0.25">
      <c r="B24" s="18" t="s">
        <v>16</v>
      </c>
      <c r="C24" s="11">
        <v>4.7453703703703709E-4</v>
      </c>
      <c r="D24" s="19"/>
      <c r="E24" s="12">
        <f t="shared" ref="E24:E28" si="13">IFERROR(C24/C$31,0)</f>
        <v>3.0218160377358497E-3</v>
      </c>
      <c r="F24" s="11">
        <v>0</v>
      </c>
      <c r="G24" s="19"/>
      <c r="H24" s="12">
        <f t="shared" ref="H24:H28" si="14">IFERROR(F24/F$31,0)</f>
        <v>0</v>
      </c>
      <c r="I24" s="11">
        <f t="shared" ref="I24:I28" si="15">C24+F24</f>
        <v>4.7453703703703709E-4</v>
      </c>
      <c r="J24" s="19"/>
      <c r="K24" s="14">
        <f t="shared" ref="K24:K28" si="16">IFERROR(I24/I$31,0)</f>
        <v>2.2412944842289404E-3</v>
      </c>
    </row>
    <row r="25" spans="2:11" x14ac:dyDescent="0.25">
      <c r="B25" s="18" t="s">
        <v>17</v>
      </c>
      <c r="C25" s="11">
        <v>3.6921296296296294E-3</v>
      </c>
      <c r="D25" s="19"/>
      <c r="E25" s="12">
        <f t="shared" si="13"/>
        <v>2.351120283018868E-2</v>
      </c>
      <c r="F25" s="11">
        <v>1.1805555555555556E-3</v>
      </c>
      <c r="G25" s="19"/>
      <c r="H25" s="12">
        <f t="shared" si="14"/>
        <v>2.1587301587301582E-2</v>
      </c>
      <c r="I25" s="11">
        <f t="shared" si="15"/>
        <v>4.8726851851851848E-3</v>
      </c>
      <c r="J25" s="19"/>
      <c r="K25" s="14">
        <f t="shared" si="16"/>
        <v>2.3014267752692285E-2</v>
      </c>
    </row>
    <row r="26" spans="2:11" x14ac:dyDescent="0.25">
      <c r="B26" s="18" t="s">
        <v>18</v>
      </c>
      <c r="C26" s="11">
        <v>2.1319444444444446E-2</v>
      </c>
      <c r="D26" s="19"/>
      <c r="E26" s="12">
        <f t="shared" si="13"/>
        <v>0.13576061320754718</v>
      </c>
      <c r="F26" s="11">
        <v>4.3518518518518515E-3</v>
      </c>
      <c r="G26" s="19"/>
      <c r="H26" s="12">
        <f t="shared" si="14"/>
        <v>7.9576719576719551E-2</v>
      </c>
      <c r="I26" s="11">
        <f t="shared" si="15"/>
        <v>2.5671296296296296E-2</v>
      </c>
      <c r="J26" s="19"/>
      <c r="K26" s="14">
        <f t="shared" si="16"/>
        <v>0.12124856502487291</v>
      </c>
    </row>
    <row r="27" spans="2:11" x14ac:dyDescent="0.25">
      <c r="B27" s="18" t="s">
        <v>19</v>
      </c>
      <c r="C27" s="11">
        <v>6.5150462962962966E-2</v>
      </c>
      <c r="D27" s="19"/>
      <c r="E27" s="12">
        <f t="shared" si="13"/>
        <v>0.41487323113207553</v>
      </c>
      <c r="F27" s="11">
        <v>4.8611111111111112E-3</v>
      </c>
      <c r="G27" s="19"/>
      <c r="H27" s="12">
        <f t="shared" si="14"/>
        <v>8.8888888888888865E-2</v>
      </c>
      <c r="I27" s="11">
        <f t="shared" si="15"/>
        <v>7.0011574074074073E-2</v>
      </c>
      <c r="J27" s="19"/>
      <c r="K27" s="14">
        <f t="shared" si="16"/>
        <v>0.33067293500245998</v>
      </c>
    </row>
    <row r="28" spans="2:11" ht="15.75" thickBot="1" x14ac:dyDescent="0.3">
      <c r="B28" s="23" t="s">
        <v>20</v>
      </c>
      <c r="C28" s="20"/>
      <c r="D28" s="24"/>
      <c r="E28" s="21">
        <f t="shared" si="13"/>
        <v>0</v>
      </c>
      <c r="F28" s="20"/>
      <c r="G28" s="24"/>
      <c r="H28" s="21">
        <f t="shared" si="14"/>
        <v>0</v>
      </c>
      <c r="I28" s="11">
        <f t="shared" si="15"/>
        <v>0</v>
      </c>
      <c r="J28" s="24"/>
      <c r="K28" s="22">
        <f t="shared" si="16"/>
        <v>0</v>
      </c>
    </row>
    <row r="29" spans="2:11" ht="16.5" thickTop="1" thickBot="1" x14ac:dyDescent="0.3">
      <c r="B29" s="31" t="s">
        <v>3</v>
      </c>
      <c r="C29" s="32">
        <f>SUM(C23:C28)</f>
        <v>9.7766203703703702E-2</v>
      </c>
      <c r="D29" s="33"/>
      <c r="E29" s="33">
        <f>IFERROR(SUM(E23:E28),0)</f>
        <v>0.62256780660377364</v>
      </c>
      <c r="F29" s="32">
        <f>SUM(F23:F28)</f>
        <v>1.5729166666666666E-2</v>
      </c>
      <c r="G29" s="33"/>
      <c r="H29" s="33">
        <f>IFERROR(SUM(H23:H28),0)</f>
        <v>0.28761904761904755</v>
      </c>
      <c r="I29" s="32">
        <f>SUM(I23:I28)</f>
        <v>0.11349537037037037</v>
      </c>
      <c r="J29" s="33"/>
      <c r="K29" s="34">
        <f>IFERROR(SUM(K23:K28),0)</f>
        <v>0.53605204176460941</v>
      </c>
    </row>
    <row r="30" spans="2:1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 x14ac:dyDescent="0.3">
      <c r="B31" s="31" t="s">
        <v>6</v>
      </c>
      <c r="C31" s="32">
        <f>SUM(C20,C29)</f>
        <v>0.15703703703703703</v>
      </c>
      <c r="D31" s="35"/>
      <c r="E31" s="36">
        <f>IFERROR(SUM(E20,E29),0)</f>
        <v>1</v>
      </c>
      <c r="F31" s="32">
        <f>SUM(F20,F29)</f>
        <v>5.4687500000000014E-2</v>
      </c>
      <c r="G31" s="35"/>
      <c r="H31" s="36">
        <f>IFERROR(SUM(H20,H29),0)</f>
        <v>0.99999999999999989</v>
      </c>
      <c r="I31" s="32">
        <f>SUM(I20,I29)</f>
        <v>0.21172453703703703</v>
      </c>
      <c r="J31" s="35"/>
      <c r="K31" s="38">
        <f>IFERROR(SUM(K20,K29),0)</f>
        <v>1</v>
      </c>
    </row>
    <row r="32" spans="2:11" ht="66" customHeight="1" thickTop="1" thickBot="1" x14ac:dyDescent="0.3">
      <c r="B32" s="185" t="s">
        <v>156</v>
      </c>
      <c r="C32" s="186"/>
      <c r="D32" s="186"/>
      <c r="E32" s="186"/>
      <c r="F32" s="186"/>
      <c r="G32" s="186"/>
      <c r="H32" s="186"/>
      <c r="I32" s="186"/>
      <c r="J32" s="186"/>
      <c r="K32" s="187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8" t="s">
        <v>39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ht="15.75" thickBot="1" x14ac:dyDescent="0.3">
      <c r="B4" s="191" t="s">
        <v>224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1.4930555555555556E-3</v>
      </c>
      <c r="D7" s="12">
        <f t="shared" ref="D7:D19" si="0">IFERROR(C7/C$20,0)</f>
        <v>0.19026548672566371</v>
      </c>
      <c r="E7" s="12">
        <f t="shared" ref="E7:E19" si="1">IFERROR(C7/C$31,0)</f>
        <v>1.5415869980879546E-2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f>C7+F7</f>
        <v>1.4930555555555556E-3</v>
      </c>
      <c r="J7" s="12">
        <f t="shared" ref="J7:J19" si="4">IFERROR(I7/I$20,0)</f>
        <v>0.15636363636363637</v>
      </c>
      <c r="K7" s="14">
        <f t="shared" ref="K7:K19" si="5">IFERROR(I7/I$31,0)</f>
        <v>1.4747913570366989E-2</v>
      </c>
    </row>
    <row r="8" spans="2:11" x14ac:dyDescent="0.25">
      <c r="B8" s="145" t="s">
        <v>100</v>
      </c>
      <c r="C8" s="11">
        <v>1.6782407407407408E-3</v>
      </c>
      <c r="D8" s="12">
        <f t="shared" si="0"/>
        <v>0.21386430678466076</v>
      </c>
      <c r="E8" s="12">
        <f t="shared" si="1"/>
        <v>1.7327915869980885E-2</v>
      </c>
      <c r="F8" s="11">
        <v>5.2083333333333333E-4</v>
      </c>
      <c r="G8" s="12">
        <f t="shared" si="2"/>
        <v>0.30612244897959179</v>
      </c>
      <c r="H8" s="12">
        <f t="shared" si="3"/>
        <v>0.11873350923482849</v>
      </c>
      <c r="I8" s="11">
        <f t="shared" ref="I8:I19" si="6">C8+F8</f>
        <v>2.1990740740740742E-3</v>
      </c>
      <c r="J8" s="12">
        <f t="shared" si="4"/>
        <v>0.23030303030303029</v>
      </c>
      <c r="K8" s="14">
        <f t="shared" si="5"/>
        <v>2.1721733165656808E-2</v>
      </c>
    </row>
    <row r="9" spans="2:11" x14ac:dyDescent="0.25">
      <c r="B9" s="10" t="s">
        <v>51</v>
      </c>
      <c r="C9" s="11">
        <v>1.25E-3</v>
      </c>
      <c r="D9" s="12">
        <f t="shared" si="0"/>
        <v>0.15929203539823009</v>
      </c>
      <c r="E9" s="12">
        <f t="shared" si="1"/>
        <v>1.2906309751434038E-2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1.25E-3</v>
      </c>
      <c r="J9" s="12">
        <f t="shared" si="4"/>
        <v>0.13090909090909089</v>
      </c>
      <c r="K9" s="14">
        <f t="shared" si="5"/>
        <v>1.2347090431004921E-2</v>
      </c>
    </row>
    <row r="10" spans="2:11" x14ac:dyDescent="0.25">
      <c r="B10" s="10" t="s">
        <v>11</v>
      </c>
      <c r="C10" s="11">
        <v>1.2037037037037036E-3</v>
      </c>
      <c r="D10" s="12">
        <f t="shared" si="0"/>
        <v>0.1533923303834808</v>
      </c>
      <c r="E10" s="12">
        <f t="shared" si="1"/>
        <v>1.2428298279158702E-2</v>
      </c>
      <c r="F10" s="11">
        <v>4.7453703703703698E-4</v>
      </c>
      <c r="G10" s="12">
        <f t="shared" si="2"/>
        <v>0.27891156462585032</v>
      </c>
      <c r="H10" s="12">
        <f t="shared" si="3"/>
        <v>0.10817941952506595</v>
      </c>
      <c r="I10" s="11">
        <f t="shared" si="6"/>
        <v>1.6782407407407406E-3</v>
      </c>
      <c r="J10" s="12">
        <f t="shared" si="4"/>
        <v>0.17575757575757572</v>
      </c>
      <c r="K10" s="14">
        <f t="shared" si="5"/>
        <v>1.6577112152738088E-2</v>
      </c>
    </row>
    <row r="11" spans="2:11" x14ac:dyDescent="0.25">
      <c r="B11" s="10" t="s">
        <v>12</v>
      </c>
      <c r="C11" s="11">
        <v>3.2407407407407406E-4</v>
      </c>
      <c r="D11" s="12">
        <f t="shared" si="0"/>
        <v>4.1297935103244837E-2</v>
      </c>
      <c r="E11" s="12">
        <f t="shared" si="1"/>
        <v>3.3460803059273429E-3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3.2407407407407406E-4</v>
      </c>
      <c r="J11" s="12">
        <f t="shared" si="4"/>
        <v>3.3939393939393936E-2</v>
      </c>
      <c r="K11" s="14">
        <f t="shared" si="5"/>
        <v>3.2010975191494239E-3</v>
      </c>
    </row>
    <row r="12" spans="2:11" x14ac:dyDescent="0.25">
      <c r="B12" s="10" t="s">
        <v>162</v>
      </c>
      <c r="C12" s="11">
        <v>7.7546296296296304E-4</v>
      </c>
      <c r="D12" s="12">
        <f t="shared" si="0"/>
        <v>9.8820058997050153E-2</v>
      </c>
      <c r="E12" s="12">
        <f t="shared" si="1"/>
        <v>8.0066921606118582E-3</v>
      </c>
      <c r="F12" s="11">
        <v>4.6296296296296298E-4</v>
      </c>
      <c r="G12" s="12">
        <f t="shared" si="2"/>
        <v>0.27210884353741494</v>
      </c>
      <c r="H12" s="12">
        <f t="shared" si="3"/>
        <v>0.10554089709762533</v>
      </c>
      <c r="I12" s="11">
        <f t="shared" si="6"/>
        <v>1.238425925925926E-3</v>
      </c>
      <c r="J12" s="12">
        <f t="shared" si="4"/>
        <v>0.1296969696969697</v>
      </c>
      <c r="K12" s="14">
        <f t="shared" si="5"/>
        <v>1.2232765519606729E-2</v>
      </c>
    </row>
    <row r="13" spans="2:11" x14ac:dyDescent="0.25">
      <c r="B13" s="10" t="s">
        <v>106</v>
      </c>
      <c r="C13" s="11">
        <v>3.4722222222222222E-5</v>
      </c>
      <c r="D13" s="12">
        <f t="shared" si="0"/>
        <v>4.4247787610619468E-3</v>
      </c>
      <c r="E13" s="12">
        <f t="shared" si="1"/>
        <v>3.5850860420650102E-4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3.4722222222222222E-5</v>
      </c>
      <c r="J13" s="12">
        <f t="shared" si="4"/>
        <v>3.6363636363636359E-3</v>
      </c>
      <c r="K13" s="14">
        <f t="shared" si="5"/>
        <v>3.4297473419458112E-4</v>
      </c>
    </row>
    <row r="14" spans="2:11" x14ac:dyDescent="0.25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183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217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218</v>
      </c>
      <c r="C17" s="11"/>
      <c r="D17" s="12"/>
      <c r="E17" s="12"/>
      <c r="F17" s="11"/>
      <c r="G17" s="12"/>
      <c r="H17" s="12"/>
      <c r="I17" s="11"/>
      <c r="J17" s="12"/>
      <c r="K17" s="14"/>
    </row>
    <row r="18" spans="2:11" x14ac:dyDescent="0.25">
      <c r="B18" s="10" t="s">
        <v>163</v>
      </c>
      <c r="C18" s="11">
        <v>3.4722222222222224E-4</v>
      </c>
      <c r="D18" s="12">
        <f t="shared" si="0"/>
        <v>4.4247787610619468E-2</v>
      </c>
      <c r="E18" s="12">
        <f t="shared" si="1"/>
        <v>3.5850860420650107E-3</v>
      </c>
      <c r="F18" s="11">
        <v>2.4305555555555552E-4</v>
      </c>
      <c r="G18" s="12">
        <f t="shared" si="2"/>
        <v>0.14285714285714282</v>
      </c>
      <c r="H18" s="12">
        <f t="shared" si="3"/>
        <v>5.5408970976253288E-2</v>
      </c>
      <c r="I18" s="11">
        <f t="shared" si="6"/>
        <v>5.9027777777777778E-4</v>
      </c>
      <c r="J18" s="12">
        <f t="shared" si="4"/>
        <v>6.1818181818181814E-2</v>
      </c>
      <c r="K18" s="14">
        <f t="shared" si="5"/>
        <v>5.8305704813078792E-3</v>
      </c>
    </row>
    <row r="19" spans="2:11" ht="15.75" thickBot="1" x14ac:dyDescent="0.3">
      <c r="B19" s="10" t="s">
        <v>13</v>
      </c>
      <c r="C19" s="11">
        <v>7.4074074074074081E-4</v>
      </c>
      <c r="D19" s="12">
        <f t="shared" si="0"/>
        <v>9.4395280235988213E-2</v>
      </c>
      <c r="E19" s="12">
        <f t="shared" si="1"/>
        <v>7.6481835564053561E-3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7.4074074074074081E-4</v>
      </c>
      <c r="J19" s="12">
        <f t="shared" si="4"/>
        <v>7.7575757575757576E-2</v>
      </c>
      <c r="K19" s="14">
        <f t="shared" si="5"/>
        <v>7.3167943294843987E-3</v>
      </c>
    </row>
    <row r="20" spans="2:11" ht="16.5" thickTop="1" thickBot="1" x14ac:dyDescent="0.3">
      <c r="B20" s="31" t="s">
        <v>3</v>
      </c>
      <c r="C20" s="32">
        <f>SUM(C6:C19)</f>
        <v>7.8472222222222224E-3</v>
      </c>
      <c r="D20" s="33">
        <f>IFERROR(SUM(D7:D19),0)</f>
        <v>0.99999999999999989</v>
      </c>
      <c r="E20" s="33">
        <f>IFERROR(SUM(E7:E19),0)</f>
        <v>8.1022944550669232E-2</v>
      </c>
      <c r="F20" s="32">
        <f>SUM(F7:F19)</f>
        <v>1.701388888888889E-3</v>
      </c>
      <c r="G20" s="33">
        <f>IFERROR(SUM(G7:G19),0)</f>
        <v>0.99999999999999989</v>
      </c>
      <c r="H20" s="33">
        <f>IFERROR(SUM(H7:H19),0)</f>
        <v>0.38786279683377306</v>
      </c>
      <c r="I20" s="32">
        <f>SUM(I7:I19)</f>
        <v>9.5486111111111119E-3</v>
      </c>
      <c r="J20" s="33">
        <f>IFERROR(SUM(J7:J19),0)</f>
        <v>1</v>
      </c>
      <c r="K20" s="34">
        <f>IFERROR(SUM(K7:K19),0)</f>
        <v>9.4318051903509809E-2</v>
      </c>
    </row>
    <row r="21" spans="2:1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25">
      <c r="B23" s="18" t="s">
        <v>15</v>
      </c>
      <c r="C23" s="11">
        <v>4.1319444444444442E-3</v>
      </c>
      <c r="D23" s="19"/>
      <c r="E23" s="12">
        <f>IFERROR(C23/C$31,0)</f>
        <v>4.2662523900573623E-2</v>
      </c>
      <c r="F23" s="11">
        <v>9.9537037037037042E-4</v>
      </c>
      <c r="G23" s="19"/>
      <c r="H23" s="12">
        <f>IFERROR(F23/F$31,0)</f>
        <v>0.22691292875989447</v>
      </c>
      <c r="I23" s="11">
        <f>C23+F23</f>
        <v>5.1273148148148146E-3</v>
      </c>
      <c r="J23" s="19"/>
      <c r="K23" s="14">
        <f>IFERROR(I23/I$31,0)</f>
        <v>5.0645935749399816E-2</v>
      </c>
    </row>
    <row r="24" spans="2:11" x14ac:dyDescent="0.25">
      <c r="B24" s="18" t="s">
        <v>16</v>
      </c>
      <c r="C24" s="11"/>
      <c r="D24" s="19"/>
      <c r="E24" s="12">
        <f t="shared" ref="E24:E28" si="7">IFERROR(C24/C$31,0)</f>
        <v>0</v>
      </c>
      <c r="F24" s="11"/>
      <c r="G24" s="19"/>
      <c r="H24" s="12">
        <f t="shared" ref="H24:H28" si="8">IFERROR(F24/F$31,0)</f>
        <v>0</v>
      </c>
      <c r="I24" s="11">
        <f t="shared" ref="I24:I28" si="9">C24+F24</f>
        <v>0</v>
      </c>
      <c r="J24" s="19"/>
      <c r="K24" s="14">
        <f t="shared" ref="K24:K28" si="10">IFERROR(I24/I$31,0)</f>
        <v>0</v>
      </c>
    </row>
    <row r="25" spans="2:11" x14ac:dyDescent="0.25">
      <c r="B25" s="18" t="s">
        <v>17</v>
      </c>
      <c r="C25" s="11">
        <v>0</v>
      </c>
      <c r="D25" s="19"/>
      <c r="E25" s="12">
        <f t="shared" si="7"/>
        <v>0</v>
      </c>
      <c r="F25" s="11">
        <v>1.5046296296296297E-4</v>
      </c>
      <c r="G25" s="19"/>
      <c r="H25" s="12">
        <f t="shared" si="8"/>
        <v>3.4300791556728237E-2</v>
      </c>
      <c r="I25" s="11">
        <f t="shared" si="9"/>
        <v>1.5046296296296297E-4</v>
      </c>
      <c r="J25" s="19"/>
      <c r="K25" s="14">
        <f t="shared" si="10"/>
        <v>1.4862238481765184E-3</v>
      </c>
    </row>
    <row r="26" spans="2:11" x14ac:dyDescent="0.25">
      <c r="B26" s="18" t="s">
        <v>18</v>
      </c>
      <c r="C26" s="11">
        <v>2.9282407407407404E-3</v>
      </c>
      <c r="D26" s="19"/>
      <c r="E26" s="12">
        <f t="shared" si="7"/>
        <v>3.0234225621414916E-2</v>
      </c>
      <c r="F26" s="11">
        <v>5.4398148148148144E-4</v>
      </c>
      <c r="G26" s="19"/>
      <c r="H26" s="12">
        <f t="shared" si="8"/>
        <v>0.12401055408970976</v>
      </c>
      <c r="I26" s="11">
        <f t="shared" si="9"/>
        <v>3.472222222222222E-3</v>
      </c>
      <c r="J26" s="19"/>
      <c r="K26" s="14">
        <f t="shared" si="10"/>
        <v>3.4297473419458109E-2</v>
      </c>
    </row>
    <row r="27" spans="2:11" x14ac:dyDescent="0.25">
      <c r="B27" s="18" t="s">
        <v>19</v>
      </c>
      <c r="C27" s="11">
        <v>8.1944444444444417E-2</v>
      </c>
      <c r="D27" s="19"/>
      <c r="E27" s="12">
        <f t="shared" si="7"/>
        <v>0.84608030592734218</v>
      </c>
      <c r="F27" s="11">
        <v>9.9537037037037042E-4</v>
      </c>
      <c r="G27" s="19"/>
      <c r="H27" s="12">
        <f t="shared" si="8"/>
        <v>0.22691292875989447</v>
      </c>
      <c r="I27" s="11">
        <f t="shared" si="9"/>
        <v>8.2939814814814786E-2</v>
      </c>
      <c r="J27" s="19"/>
      <c r="K27" s="14">
        <f t="shared" si="10"/>
        <v>0.81925231507945584</v>
      </c>
    </row>
    <row r="28" spans="2:11" ht="15.75" thickBot="1" x14ac:dyDescent="0.3">
      <c r="B28" s="23" t="s">
        <v>20</v>
      </c>
      <c r="C28" s="20"/>
      <c r="D28" s="24"/>
      <c r="E28" s="21">
        <f t="shared" si="7"/>
        <v>0</v>
      </c>
      <c r="F28" s="20"/>
      <c r="G28" s="24"/>
      <c r="H28" s="21">
        <f t="shared" si="8"/>
        <v>0</v>
      </c>
      <c r="I28" s="11">
        <f t="shared" si="9"/>
        <v>0</v>
      </c>
      <c r="J28" s="24"/>
      <c r="K28" s="22">
        <f t="shared" si="10"/>
        <v>0</v>
      </c>
    </row>
    <row r="29" spans="2:11" ht="16.5" thickTop="1" thickBot="1" x14ac:dyDescent="0.3">
      <c r="B29" s="31" t="s">
        <v>3</v>
      </c>
      <c r="C29" s="32">
        <f>SUM(C23:C28)</f>
        <v>8.90046296296296E-2</v>
      </c>
      <c r="D29" s="33"/>
      <c r="E29" s="33">
        <f>IFERROR(SUM(E23:E28),0)</f>
        <v>0.91897705544933073</v>
      </c>
      <c r="F29" s="32">
        <f>SUM(F23:F28)</f>
        <v>2.6851851851851854E-3</v>
      </c>
      <c r="G29" s="33"/>
      <c r="H29" s="33">
        <f>IFERROR(SUM(H23:H28),0)</f>
        <v>0.61213720316622688</v>
      </c>
      <c r="I29" s="32">
        <f>SUM(I23:I28)</f>
        <v>9.168981481481478E-2</v>
      </c>
      <c r="J29" s="33"/>
      <c r="K29" s="34">
        <f>IFERROR(SUM(K23:K28),0)</f>
        <v>0.90568194809649027</v>
      </c>
    </row>
    <row r="30" spans="2:1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 x14ac:dyDescent="0.3">
      <c r="B31" s="31" t="s">
        <v>6</v>
      </c>
      <c r="C31" s="32">
        <f>SUM(C20,C29)</f>
        <v>9.6851851851851828E-2</v>
      </c>
      <c r="D31" s="35"/>
      <c r="E31" s="36">
        <f>IFERROR(SUM(E20,E29),0)</f>
        <v>1</v>
      </c>
      <c r="F31" s="32">
        <f>SUM(F20,F29)</f>
        <v>4.386574074074074E-3</v>
      </c>
      <c r="G31" s="35"/>
      <c r="H31" s="36">
        <f>IFERROR(SUM(H20,H29),0)</f>
        <v>1</v>
      </c>
      <c r="I31" s="32">
        <f>SUM(I20,I29)</f>
        <v>0.10123842592592588</v>
      </c>
      <c r="J31" s="35"/>
      <c r="K31" s="38">
        <f>IFERROR(SUM(K20,K29),0)</f>
        <v>1</v>
      </c>
    </row>
    <row r="32" spans="2:11" ht="66" customHeight="1" thickTop="1" thickBot="1" x14ac:dyDescent="0.3">
      <c r="B32" s="185" t="s">
        <v>156</v>
      </c>
      <c r="C32" s="186"/>
      <c r="D32" s="186"/>
      <c r="E32" s="186"/>
      <c r="F32" s="186"/>
      <c r="G32" s="186"/>
      <c r="H32" s="186"/>
      <c r="I32" s="186"/>
      <c r="J32" s="186"/>
      <c r="K32" s="187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8" t="s">
        <v>41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ht="15.75" thickBot="1" x14ac:dyDescent="0.3">
      <c r="B4" s="191" t="s">
        <v>224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1.3888888888888888E-2</v>
      </c>
      <c r="D7" s="12">
        <f t="shared" ref="D7:D19" si="0">IFERROR(C7/C$20,0)</f>
        <v>0.10639241067470522</v>
      </c>
      <c r="E7" s="12">
        <f t="shared" ref="E7:E19" si="1">IFERROR(C7/C$31,0)</f>
        <v>2.7693159789531969E-2</v>
      </c>
      <c r="F7" s="11">
        <v>6.0300925925925912E-3</v>
      </c>
      <c r="G7" s="12">
        <f t="shared" ref="G7:G19" si="2">IFERROR(F7/F$20,0)</f>
        <v>9.0091647933598459E-2</v>
      </c>
      <c r="H7" s="12">
        <f t="shared" ref="H7:H19" si="3">IFERROR(F7/F$31,0)</f>
        <v>5.8134345012274033E-2</v>
      </c>
      <c r="I7" s="11">
        <f>C7+F7</f>
        <v>1.9918981481481478E-2</v>
      </c>
      <c r="J7" s="12">
        <f t="shared" ref="J7:J19" si="4">IFERROR(I7/I$20,0)</f>
        <v>0.1008674246864377</v>
      </c>
      <c r="K7" s="14">
        <f t="shared" ref="K7:K19" si="5">IFERROR(I7/I$31,0)</f>
        <v>3.2910085287031002E-2</v>
      </c>
    </row>
    <row r="8" spans="2:11" x14ac:dyDescent="0.25">
      <c r="B8" s="145" t="s">
        <v>100</v>
      </c>
      <c r="C8" s="11">
        <v>1.6828703703703696E-2</v>
      </c>
      <c r="D8" s="12">
        <f t="shared" si="0"/>
        <v>0.1289121376008511</v>
      </c>
      <c r="E8" s="12">
        <f t="shared" si="1"/>
        <v>3.3554878611649561E-2</v>
      </c>
      <c r="F8" s="11">
        <v>1.8819444444444455E-2</v>
      </c>
      <c r="G8" s="12">
        <f t="shared" si="2"/>
        <v>0.28116894345495436</v>
      </c>
      <c r="H8" s="12">
        <f t="shared" si="3"/>
        <v>0.18143271591162696</v>
      </c>
      <c r="I8" s="11">
        <f t="shared" ref="I8:I19" si="6">C8+F8</f>
        <v>3.5648148148148151E-2</v>
      </c>
      <c r="J8" s="12">
        <f t="shared" si="4"/>
        <v>0.18051811042081822</v>
      </c>
      <c r="K8" s="14">
        <f t="shared" si="5"/>
        <v>5.889777029869582E-2</v>
      </c>
    </row>
    <row r="9" spans="2:11" x14ac:dyDescent="0.25">
      <c r="B9" s="10" t="s">
        <v>51</v>
      </c>
      <c r="C9" s="11">
        <v>1.0300925925925925E-2</v>
      </c>
      <c r="D9" s="12">
        <f t="shared" si="0"/>
        <v>7.8907704583739691E-2</v>
      </c>
      <c r="E9" s="12">
        <f t="shared" si="1"/>
        <v>2.0539093510569546E-2</v>
      </c>
      <c r="F9" s="11">
        <v>2.8124999999999995E-3</v>
      </c>
      <c r="G9" s="12">
        <f t="shared" si="2"/>
        <v>4.2019712951755141E-2</v>
      </c>
      <c r="H9" s="12">
        <f t="shared" si="3"/>
        <v>2.7114483374246816E-2</v>
      </c>
      <c r="I9" s="11">
        <f t="shared" si="6"/>
        <v>1.3113425925925924E-2</v>
      </c>
      <c r="J9" s="12">
        <f t="shared" si="4"/>
        <v>6.6404876333372415E-2</v>
      </c>
      <c r="K9" s="14">
        <f t="shared" si="5"/>
        <v>2.166596550273453E-2</v>
      </c>
    </row>
    <row r="10" spans="2:11" x14ac:dyDescent="0.25">
      <c r="B10" s="10" t="s">
        <v>11</v>
      </c>
      <c r="C10" s="11">
        <v>2.1006944444444429E-2</v>
      </c>
      <c r="D10" s="12">
        <f t="shared" si="0"/>
        <v>0.16091852114549152</v>
      </c>
      <c r="E10" s="12">
        <f t="shared" si="1"/>
        <v>4.1885904181667079E-2</v>
      </c>
      <c r="F10" s="11">
        <v>1.4201388888888887E-2</v>
      </c>
      <c r="G10" s="12">
        <f t="shared" si="2"/>
        <v>0.21217361231194881</v>
      </c>
      <c r="H10" s="12">
        <f t="shared" si="3"/>
        <v>0.13691140370453023</v>
      </c>
      <c r="I10" s="11">
        <f t="shared" si="6"/>
        <v>3.5208333333333314E-2</v>
      </c>
      <c r="J10" s="12">
        <f t="shared" si="4"/>
        <v>0.17829093892861322</v>
      </c>
      <c r="K10" s="14">
        <f t="shared" si="5"/>
        <v>5.8171109496309277E-2</v>
      </c>
    </row>
    <row r="11" spans="2:11" x14ac:dyDescent="0.25">
      <c r="B11" s="10" t="s">
        <v>12</v>
      </c>
      <c r="C11" s="11">
        <v>1.1689814814814813E-3</v>
      </c>
      <c r="D11" s="12">
        <f t="shared" si="0"/>
        <v>8.954694565121022E-3</v>
      </c>
      <c r="E11" s="12">
        <f t="shared" si="1"/>
        <v>2.3308409489522742E-3</v>
      </c>
      <c r="F11" s="11">
        <v>2.2916666666666667E-3</v>
      </c>
      <c r="G11" s="12">
        <f t="shared" si="2"/>
        <v>3.423828462735605E-2</v>
      </c>
      <c r="H11" s="12">
        <f t="shared" si="3"/>
        <v>2.2093282749386298E-2</v>
      </c>
      <c r="I11" s="11">
        <f t="shared" si="6"/>
        <v>3.460648148148148E-3</v>
      </c>
      <c r="J11" s="12">
        <f t="shared" si="4"/>
        <v>1.7524323057085924E-2</v>
      </c>
      <c r="K11" s="14">
        <f t="shared" si="5"/>
        <v>5.7176731556201456E-3</v>
      </c>
    </row>
    <row r="12" spans="2:11" x14ac:dyDescent="0.25">
      <c r="B12" s="10" t="s">
        <v>162</v>
      </c>
      <c r="C12" s="11">
        <v>4.4062500000000018E-2</v>
      </c>
      <c r="D12" s="12">
        <f t="shared" si="0"/>
        <v>0.33752992286550243</v>
      </c>
      <c r="E12" s="12">
        <f t="shared" si="1"/>
        <v>8.7856549432290224E-2</v>
      </c>
      <c r="F12" s="11">
        <v>1.5358796296296294E-2</v>
      </c>
      <c r="G12" s="12">
        <f t="shared" si="2"/>
        <v>0.22946567525505793</v>
      </c>
      <c r="H12" s="12">
        <f t="shared" si="3"/>
        <v>0.14806962731533138</v>
      </c>
      <c r="I12" s="11">
        <f t="shared" si="6"/>
        <v>5.9421296296296312E-2</v>
      </c>
      <c r="J12" s="12">
        <f t="shared" si="4"/>
        <v>0.30090259055210422</v>
      </c>
      <c r="K12" s="14">
        <f t="shared" si="5"/>
        <v>9.8175698932955968E-2</v>
      </c>
    </row>
    <row r="13" spans="2:11" x14ac:dyDescent="0.25">
      <c r="B13" s="10" t="s">
        <v>106</v>
      </c>
      <c r="C13" s="11">
        <v>3.7037037037037035E-4</v>
      </c>
      <c r="D13" s="12">
        <f t="shared" si="0"/>
        <v>2.8371309513254722E-3</v>
      </c>
      <c r="E13" s="12">
        <f t="shared" si="1"/>
        <v>7.3848426105418594E-4</v>
      </c>
      <c r="F13" s="11">
        <v>3.6805555555555558E-3</v>
      </c>
      <c r="G13" s="12">
        <f t="shared" si="2"/>
        <v>5.4988760159086991E-2</v>
      </c>
      <c r="H13" s="12">
        <f t="shared" si="3"/>
        <v>3.5483151082347696E-2</v>
      </c>
      <c r="I13" s="11">
        <f t="shared" si="6"/>
        <v>4.0509259259259266E-3</v>
      </c>
      <c r="J13" s="12">
        <f t="shared" si="4"/>
        <v>2.0513421638729348E-2</v>
      </c>
      <c r="K13" s="14">
        <f t="shared" si="5"/>
        <v>6.6929284430336166E-3</v>
      </c>
    </row>
    <row r="14" spans="2:11" x14ac:dyDescent="0.25">
      <c r="B14" s="10" t="s">
        <v>107</v>
      </c>
      <c r="C14" s="11">
        <v>2.1990740740740743E-4</v>
      </c>
      <c r="D14" s="12">
        <f t="shared" si="0"/>
        <v>1.6845465023494993E-3</v>
      </c>
      <c r="E14" s="12">
        <f t="shared" si="1"/>
        <v>4.3847503000092293E-4</v>
      </c>
      <c r="F14" s="11">
        <v>2.5462962962962961E-4</v>
      </c>
      <c r="G14" s="12">
        <f t="shared" si="2"/>
        <v>3.8042538474840049E-3</v>
      </c>
      <c r="H14" s="12">
        <f t="shared" si="3"/>
        <v>2.4548091943762552E-3</v>
      </c>
      <c r="I14" s="11">
        <f t="shared" si="6"/>
        <v>4.7453703703703704E-4</v>
      </c>
      <c r="J14" s="12">
        <f t="shared" si="4"/>
        <v>2.4030008205368661E-3</v>
      </c>
      <c r="K14" s="14">
        <f t="shared" si="5"/>
        <v>7.8402876046965208E-4</v>
      </c>
    </row>
    <row r="15" spans="2:11" x14ac:dyDescent="0.25">
      <c r="B15" s="10" t="s">
        <v>183</v>
      </c>
      <c r="C15" s="11">
        <v>4.976851851851851E-4</v>
      </c>
      <c r="D15" s="12">
        <f t="shared" si="0"/>
        <v>3.8123947158436029E-3</v>
      </c>
      <c r="E15" s="12">
        <f t="shared" si="1"/>
        <v>9.9233822579156226E-4</v>
      </c>
      <c r="F15" s="11">
        <v>6.3657407407407413E-4</v>
      </c>
      <c r="G15" s="12">
        <f t="shared" si="2"/>
        <v>9.5106346187100142E-3</v>
      </c>
      <c r="H15" s="12">
        <f t="shared" si="3"/>
        <v>6.1370229859406388E-3</v>
      </c>
      <c r="I15" s="11">
        <f t="shared" si="6"/>
        <v>1.1342592592592593E-3</v>
      </c>
      <c r="J15" s="12">
        <f t="shared" si="4"/>
        <v>5.7437580588442167E-3</v>
      </c>
      <c r="K15" s="14">
        <f t="shared" si="5"/>
        <v>1.8740199640494123E-3</v>
      </c>
    </row>
    <row r="16" spans="2:11" x14ac:dyDescent="0.25">
      <c r="B16" s="10" t="s">
        <v>217</v>
      </c>
      <c r="C16" s="11">
        <v>2.2569444444444447E-3</v>
      </c>
      <c r="D16" s="12">
        <f t="shared" si="0"/>
        <v>1.72887667346396E-2</v>
      </c>
      <c r="E16" s="12">
        <f t="shared" si="1"/>
        <v>4.5001384657989462E-3</v>
      </c>
      <c r="F16" s="11">
        <v>2.7777777777777778E-4</v>
      </c>
      <c r="G16" s="12">
        <f t="shared" si="2"/>
        <v>4.1500951063461874E-3</v>
      </c>
      <c r="H16" s="12">
        <f t="shared" si="3"/>
        <v>2.6779736665922785E-3</v>
      </c>
      <c r="I16" s="11">
        <f t="shared" si="6"/>
        <v>2.5347222222222225E-3</v>
      </c>
      <c r="J16" s="12">
        <f t="shared" si="4"/>
        <v>1.2835540968233505E-2</v>
      </c>
      <c r="K16" s="14">
        <f t="shared" si="5"/>
        <v>4.1878609400696053E-3</v>
      </c>
    </row>
    <row r="17" spans="2:11" x14ac:dyDescent="0.25">
      <c r="B17" s="10" t="s">
        <v>218</v>
      </c>
      <c r="C17" s="11">
        <v>2.2685185185185187E-3</v>
      </c>
      <c r="D17" s="12">
        <f t="shared" ref="D17" si="7">IFERROR(C17/C$20,0)</f>
        <v>1.7377427076868519E-2</v>
      </c>
      <c r="E17" s="12">
        <f t="shared" ref="E17" si="8">IFERROR(C17/C$31,0)</f>
        <v>4.5232160989568887E-3</v>
      </c>
      <c r="F17" s="11">
        <v>9.1435185185185185E-4</v>
      </c>
      <c r="G17" s="12">
        <f t="shared" ref="G17" si="9">IFERROR(F17/F$20,0)</f>
        <v>1.3660729725056201E-2</v>
      </c>
      <c r="H17" s="12">
        <f t="shared" ref="H17" si="10">IFERROR(F17/F$31,0)</f>
        <v>8.8149966525329169E-3</v>
      </c>
      <c r="I17" s="11">
        <f t="shared" si="6"/>
        <v>3.1828703703703706E-3</v>
      </c>
      <c r="J17" s="12">
        <f t="shared" ref="J17" si="11">IFERROR(I17/I$20,0)</f>
        <v>1.61176884304302E-2</v>
      </c>
      <c r="K17" s="14">
        <f t="shared" ref="K17" si="12">IFERROR(I17/I$31,0)</f>
        <v>5.2587294909549843E-3</v>
      </c>
    </row>
    <row r="18" spans="2:11" x14ac:dyDescent="0.25">
      <c r="B18" s="10" t="s">
        <v>163</v>
      </c>
      <c r="C18" s="11">
        <v>0</v>
      </c>
      <c r="D18" s="12">
        <f t="shared" si="0"/>
        <v>0</v>
      </c>
      <c r="E18" s="12">
        <f t="shared" si="1"/>
        <v>0</v>
      </c>
      <c r="F18" s="11">
        <v>6.134259259259259E-4</v>
      </c>
      <c r="G18" s="12">
        <f t="shared" si="2"/>
        <v>9.1647933598478296E-3</v>
      </c>
      <c r="H18" s="12">
        <f t="shared" si="3"/>
        <v>5.9138585137246151E-3</v>
      </c>
      <c r="I18" s="11">
        <f t="shared" si="6"/>
        <v>6.134259259259259E-4</v>
      </c>
      <c r="J18" s="12">
        <f t="shared" si="4"/>
        <v>3.106318133864729E-3</v>
      </c>
      <c r="K18" s="14">
        <f t="shared" si="5"/>
        <v>1.0135005928022332E-3</v>
      </c>
    </row>
    <row r="19" spans="2:11" ht="15.75" thickBot="1" x14ac:dyDescent="0.3">
      <c r="B19" s="10" t="s">
        <v>13</v>
      </c>
      <c r="C19" s="11">
        <v>1.7673611111111105E-2</v>
      </c>
      <c r="D19" s="12">
        <f t="shared" si="0"/>
        <v>0.13538434258356233</v>
      </c>
      <c r="E19" s="12">
        <f t="shared" si="1"/>
        <v>3.523954583217942E-2</v>
      </c>
      <c r="F19" s="11">
        <v>1.0416666666666667E-3</v>
      </c>
      <c r="G19" s="12">
        <f t="shared" si="2"/>
        <v>1.5562856648798203E-2</v>
      </c>
      <c r="H19" s="12">
        <f t="shared" si="3"/>
        <v>1.0042401249721045E-2</v>
      </c>
      <c r="I19" s="11">
        <f t="shared" si="6"/>
        <v>1.8715277777777772E-2</v>
      </c>
      <c r="J19" s="12">
        <f t="shared" si="4"/>
        <v>9.4772007970929537E-2</v>
      </c>
      <c r="K19" s="14">
        <f t="shared" si="5"/>
        <v>3.0921329406815294E-2</v>
      </c>
    </row>
    <row r="20" spans="2:11" ht="16.5" thickTop="1" thickBot="1" x14ac:dyDescent="0.3">
      <c r="B20" s="31" t="s">
        <v>3</v>
      </c>
      <c r="C20" s="32">
        <f>SUM(C7:C19)</f>
        <v>0.13054398148148147</v>
      </c>
      <c r="D20" s="33">
        <f>IFERROR(SUM(D7:D19),0)</f>
        <v>1</v>
      </c>
      <c r="E20" s="33">
        <f>IFERROR(SUM(E7:E19),0)</f>
        <v>0.26029262438844258</v>
      </c>
      <c r="F20" s="32">
        <f>SUM(F7:F19)</f>
        <v>6.6932870370370365E-2</v>
      </c>
      <c r="G20" s="33">
        <f>IFERROR(SUM(G7:G19),0)</f>
        <v>1.0000000000000002</v>
      </c>
      <c r="H20" s="33">
        <f>IFERROR(SUM(H7:H19),0)</f>
        <v>0.64528007141263122</v>
      </c>
      <c r="I20" s="32">
        <f>SUM(I7:I19)</f>
        <v>0.19747685185185182</v>
      </c>
      <c r="J20" s="33">
        <f>IFERROR(SUM(J7:J19),0)</f>
        <v>1.0000000000000002</v>
      </c>
      <c r="K20" s="34">
        <f>IFERROR(SUM(K7:K19),0)</f>
        <v>0.32627070027154154</v>
      </c>
    </row>
    <row r="21" spans="2:1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25">
      <c r="B23" s="18" t="s">
        <v>15</v>
      </c>
      <c r="C23" s="11">
        <v>3.3425925925925908E-2</v>
      </c>
      <c r="D23" s="19"/>
      <c r="E23" s="12">
        <f>IFERROR(C23/C$31,0)</f>
        <v>6.6648204560140242E-2</v>
      </c>
      <c r="F23" s="11">
        <v>6.9328703703703705E-3</v>
      </c>
      <c r="G23" s="19"/>
      <c r="H23" s="12">
        <f>IFERROR(F23/F$31,0)</f>
        <v>6.6837759428698948E-2</v>
      </c>
      <c r="I23" s="11">
        <f>C23+F23</f>
        <v>4.0358796296296282E-2</v>
      </c>
      <c r="J23" s="19"/>
      <c r="K23" s="14">
        <f>IFERROR(I23/I$31,0)</f>
        <v>6.6680689945309166E-2</v>
      </c>
    </row>
    <row r="24" spans="2:11" x14ac:dyDescent="0.25">
      <c r="B24" s="18" t="s">
        <v>16</v>
      </c>
      <c r="C24" s="11">
        <v>0</v>
      </c>
      <c r="D24" s="19"/>
      <c r="E24" s="12">
        <f t="shared" ref="E24:E28" si="13">IFERROR(C24/C$31,0)</f>
        <v>0</v>
      </c>
      <c r="F24" s="11">
        <v>1.0532407407407407E-3</v>
      </c>
      <c r="G24" s="19"/>
      <c r="H24" s="12">
        <f t="shared" ref="H24:H28" si="14">IFERROR(F24/F$31,0)</f>
        <v>1.0153983485829056E-2</v>
      </c>
      <c r="I24" s="11">
        <f t="shared" ref="I24:I28" si="15">C24+F24</f>
        <v>1.0532407407407407E-3</v>
      </c>
      <c r="J24" s="19"/>
      <c r="K24" s="14">
        <f t="shared" ref="K24:K28" si="16">IFERROR(I24/I$31,0)</f>
        <v>1.7401613951887399E-3</v>
      </c>
    </row>
    <row r="25" spans="2:11" x14ac:dyDescent="0.25">
      <c r="B25" s="18" t="s">
        <v>17</v>
      </c>
      <c r="C25" s="11">
        <v>1.893518518518519E-2</v>
      </c>
      <c r="D25" s="19"/>
      <c r="E25" s="12">
        <f t="shared" si="13"/>
        <v>3.7755007846395267E-2</v>
      </c>
      <c r="F25" s="11">
        <v>4.6990740740740743E-3</v>
      </c>
      <c r="G25" s="19"/>
      <c r="H25" s="12">
        <f t="shared" si="14"/>
        <v>4.5302387859852716E-2</v>
      </c>
      <c r="I25" s="11">
        <f t="shared" si="15"/>
        <v>2.3634259259259265E-2</v>
      </c>
      <c r="J25" s="19"/>
      <c r="K25" s="14">
        <f t="shared" si="16"/>
        <v>3.9048456801927561E-2</v>
      </c>
    </row>
    <row r="26" spans="2:11" x14ac:dyDescent="0.25">
      <c r="B26" s="18" t="s">
        <v>18</v>
      </c>
      <c r="C26" s="11">
        <v>0.12503472222222237</v>
      </c>
      <c r="D26" s="19"/>
      <c r="E26" s="12">
        <f t="shared" si="13"/>
        <v>0.24930767100526188</v>
      </c>
      <c r="F26" s="11">
        <v>8.2175925925925923E-3</v>
      </c>
      <c r="G26" s="19"/>
      <c r="H26" s="12">
        <f t="shared" si="14"/>
        <v>7.9223387636688236E-2</v>
      </c>
      <c r="I26" s="11">
        <f t="shared" si="15"/>
        <v>0.13325231481481495</v>
      </c>
      <c r="J26" s="19"/>
      <c r="K26" s="14">
        <f t="shared" si="16"/>
        <v>0.2201591004704174</v>
      </c>
    </row>
    <row r="27" spans="2:11" x14ac:dyDescent="0.25">
      <c r="B27" s="18" t="s">
        <v>19</v>
      </c>
      <c r="C27" s="11">
        <v>0.19348379629629642</v>
      </c>
      <c r="D27" s="19"/>
      <c r="E27" s="12">
        <f t="shared" si="13"/>
        <v>0.38578879350133854</v>
      </c>
      <c r="F27" s="11">
        <v>1.5891203703703706E-2</v>
      </c>
      <c r="G27" s="19"/>
      <c r="H27" s="12">
        <f t="shared" si="14"/>
        <v>0.15320241017629996</v>
      </c>
      <c r="I27" s="11">
        <f t="shared" si="15"/>
        <v>0.20937500000000012</v>
      </c>
      <c r="J27" s="19"/>
      <c r="K27" s="14">
        <f t="shared" si="16"/>
        <v>0.34592878724136622</v>
      </c>
    </row>
    <row r="28" spans="2:11" ht="15.75" thickBot="1" x14ac:dyDescent="0.3">
      <c r="B28" s="23" t="s">
        <v>20</v>
      </c>
      <c r="C28" s="20">
        <v>1.0416666666666667E-4</v>
      </c>
      <c r="D28" s="24"/>
      <c r="E28" s="21">
        <f t="shared" si="13"/>
        <v>2.0769869842148981E-4</v>
      </c>
      <c r="F28" s="20">
        <v>0</v>
      </c>
      <c r="G28" s="24"/>
      <c r="H28" s="21">
        <f t="shared" si="14"/>
        <v>0</v>
      </c>
      <c r="I28" s="11">
        <f t="shared" si="15"/>
        <v>1.0416666666666667E-4</v>
      </c>
      <c r="J28" s="24"/>
      <c r="K28" s="22">
        <f t="shared" si="16"/>
        <v>1.7210387424943584E-4</v>
      </c>
    </row>
    <row r="29" spans="2:11" ht="16.5" thickTop="1" thickBot="1" x14ac:dyDescent="0.3">
      <c r="B29" s="31" t="s">
        <v>3</v>
      </c>
      <c r="C29" s="32">
        <f>SUM(C23:C28)</f>
        <v>0.37098379629629658</v>
      </c>
      <c r="D29" s="33"/>
      <c r="E29" s="33">
        <f>IFERROR(SUM(E23:E28),0)</f>
        <v>0.73970737561155742</v>
      </c>
      <c r="F29" s="32">
        <f>SUM(F23:F28)</f>
        <v>3.6793981481481483E-2</v>
      </c>
      <c r="G29" s="33"/>
      <c r="H29" s="33">
        <f>IFERROR(SUM(H23:H28),0)</f>
        <v>0.35471992858736889</v>
      </c>
      <c r="I29" s="32">
        <f>SUM(I23:I28)</f>
        <v>0.40777777777777802</v>
      </c>
      <c r="J29" s="33"/>
      <c r="K29" s="34">
        <f>IFERROR(SUM(K23:K28),0)</f>
        <v>0.67372929972845852</v>
      </c>
    </row>
    <row r="30" spans="2:1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 x14ac:dyDescent="0.3">
      <c r="B31" s="31" t="s">
        <v>6</v>
      </c>
      <c r="C31" s="32">
        <f>SUM(C20,C29)</f>
        <v>0.50152777777777802</v>
      </c>
      <c r="D31" s="35"/>
      <c r="E31" s="36">
        <f>IFERROR(SUM(E20,E29),0)</f>
        <v>1</v>
      </c>
      <c r="F31" s="32">
        <f>SUM(F20,F29)</f>
        <v>0.10372685185185185</v>
      </c>
      <c r="G31" s="35"/>
      <c r="H31" s="36">
        <f>IFERROR(SUM(H20,H29),0)</f>
        <v>1</v>
      </c>
      <c r="I31" s="32">
        <f>SUM(I20,I29)</f>
        <v>0.60525462962962984</v>
      </c>
      <c r="J31" s="35"/>
      <c r="K31" s="38">
        <f>IFERROR(SUM(K20,K29),0)</f>
        <v>1</v>
      </c>
    </row>
    <row r="32" spans="2:11" ht="66" customHeight="1" thickTop="1" thickBot="1" x14ac:dyDescent="0.3">
      <c r="B32" s="185" t="s">
        <v>156</v>
      </c>
      <c r="C32" s="186"/>
      <c r="D32" s="186"/>
      <c r="E32" s="186"/>
      <c r="F32" s="186"/>
      <c r="G32" s="186"/>
      <c r="H32" s="186"/>
      <c r="I32" s="186"/>
      <c r="J32" s="186"/>
      <c r="K32" s="187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8" t="s">
        <v>43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ht="15.75" thickBot="1" x14ac:dyDescent="0.3">
      <c r="B4" s="191" t="s">
        <v>224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5.6712962962962932E-3</v>
      </c>
      <c r="D7" s="12">
        <f t="shared" ref="D7:D19" si="0">IFERROR(C7/C$20,0)</f>
        <v>0.10026601186822182</v>
      </c>
      <c r="E7" s="12">
        <f t="shared" ref="E7:E19" si="1">IFERROR(C7/C$31,0)</f>
        <v>4.2461005199306769E-2</v>
      </c>
      <c r="F7" s="11">
        <v>2.0138888888888888E-3</v>
      </c>
      <c r="G7" s="12">
        <f t="shared" ref="G7:G19" si="2">IFERROR(F7/F$20,0)</f>
        <v>6.2209510189488754E-2</v>
      </c>
      <c r="H7" s="12">
        <f t="shared" ref="H7:H19" si="3">IFERROR(F7/F$31,0)</f>
        <v>4.493801652892563E-2</v>
      </c>
      <c r="I7" s="11">
        <f>C7+F7</f>
        <v>7.6851851851851821E-3</v>
      </c>
      <c r="J7" s="12">
        <f t="shared" ref="J7:J19" si="4">IFERROR(I7/I$20,0)</f>
        <v>8.6413326392503875E-2</v>
      </c>
      <c r="K7" s="14">
        <f t="shared" ref="K7:K19" si="5">IFERROR(I7/I$31,0)</f>
        <v>4.3083311705164808E-2</v>
      </c>
    </row>
    <row r="8" spans="2:11" x14ac:dyDescent="0.25">
      <c r="B8" s="145" t="s">
        <v>100</v>
      </c>
      <c r="C8" s="11">
        <v>9.2824074074074059E-3</v>
      </c>
      <c r="D8" s="12">
        <f t="shared" si="0"/>
        <v>0.16410886024145699</v>
      </c>
      <c r="E8" s="12">
        <f t="shared" si="1"/>
        <v>6.9497400346620483E-2</v>
      </c>
      <c r="F8" s="11">
        <v>9.5370370370370348E-3</v>
      </c>
      <c r="G8" s="12">
        <f t="shared" si="2"/>
        <v>0.2946013585984984</v>
      </c>
      <c r="H8" s="12">
        <f t="shared" si="3"/>
        <v>0.21280991735537189</v>
      </c>
      <c r="I8" s="11">
        <f t="shared" ref="I8:I19" si="6">C8+F8</f>
        <v>1.8819444444444441E-2</v>
      </c>
      <c r="J8" s="12">
        <f t="shared" si="4"/>
        <v>0.21160853722019779</v>
      </c>
      <c r="K8" s="14">
        <f t="shared" si="5"/>
        <v>0.10550220607318975</v>
      </c>
    </row>
    <row r="9" spans="2:11" x14ac:dyDescent="0.25">
      <c r="B9" s="10" t="s">
        <v>51</v>
      </c>
      <c r="C9" s="11">
        <v>3.3449074074074076E-3</v>
      </c>
      <c r="D9" s="12">
        <f t="shared" si="0"/>
        <v>5.913648455084923E-2</v>
      </c>
      <c r="E9" s="12">
        <f t="shared" si="1"/>
        <v>2.5043327556325844E-2</v>
      </c>
      <c r="F9" s="11">
        <v>1.4351851851851852E-3</v>
      </c>
      <c r="G9" s="12">
        <f t="shared" si="2"/>
        <v>4.433321415802647E-2</v>
      </c>
      <c r="H9" s="12">
        <f t="shared" si="3"/>
        <v>3.2024793388429756E-2</v>
      </c>
      <c r="I9" s="11">
        <f t="shared" si="6"/>
        <v>4.7800925925925927E-3</v>
      </c>
      <c r="J9" s="12">
        <f t="shared" si="4"/>
        <v>5.3748047891723071E-2</v>
      </c>
      <c r="K9" s="14">
        <f t="shared" si="5"/>
        <v>2.6797300804567881E-2</v>
      </c>
    </row>
    <row r="10" spans="2:11" x14ac:dyDescent="0.25">
      <c r="B10" s="10" t="s">
        <v>11</v>
      </c>
      <c r="C10" s="11">
        <v>1.01736111111111E-2</v>
      </c>
      <c r="D10" s="12">
        <f t="shared" si="0"/>
        <v>0.17986494782074883</v>
      </c>
      <c r="E10" s="12">
        <f t="shared" si="1"/>
        <v>7.6169844020797198E-2</v>
      </c>
      <c r="F10" s="11">
        <v>6.7592592592592591E-3</v>
      </c>
      <c r="G10" s="12">
        <f t="shared" si="2"/>
        <v>0.20879513764747948</v>
      </c>
      <c r="H10" s="12">
        <f t="shared" si="3"/>
        <v>0.15082644628099176</v>
      </c>
      <c r="I10" s="11">
        <f t="shared" si="6"/>
        <v>1.6932870370370359E-2</v>
      </c>
      <c r="J10" s="12">
        <f t="shared" si="4"/>
        <v>0.19039562727745954</v>
      </c>
      <c r="K10" s="14">
        <f t="shared" si="5"/>
        <v>9.4926031663638694E-2</v>
      </c>
    </row>
    <row r="11" spans="2:11" x14ac:dyDescent="0.25">
      <c r="B11" s="10" t="s">
        <v>12</v>
      </c>
      <c r="C11" s="11">
        <v>1.5856481481481481E-3</v>
      </c>
      <c r="D11" s="12">
        <f t="shared" si="0"/>
        <v>2.8033558420298768E-2</v>
      </c>
      <c r="E11" s="12">
        <f t="shared" si="1"/>
        <v>1.1871750433275572E-2</v>
      </c>
      <c r="F11" s="11">
        <v>2.8356481481481479E-3</v>
      </c>
      <c r="G11" s="12">
        <f t="shared" si="2"/>
        <v>8.7593850554165187E-2</v>
      </c>
      <c r="H11" s="12">
        <f t="shared" si="3"/>
        <v>6.3274793388429756E-2</v>
      </c>
      <c r="I11" s="11">
        <f t="shared" si="6"/>
        <v>4.4212962962962964E-3</v>
      </c>
      <c r="J11" s="12">
        <f t="shared" si="4"/>
        <v>4.9713690786048939E-2</v>
      </c>
      <c r="K11" s="14">
        <f t="shared" si="5"/>
        <v>2.478588113158579E-2</v>
      </c>
    </row>
    <row r="12" spans="2:11" x14ac:dyDescent="0.25">
      <c r="B12" s="10" t="s">
        <v>162</v>
      </c>
      <c r="C12" s="11">
        <v>1.5393518518518506E-2</v>
      </c>
      <c r="D12" s="12">
        <f t="shared" si="0"/>
        <v>0.2721506036423163</v>
      </c>
      <c r="E12" s="12">
        <f t="shared" si="1"/>
        <v>0.11525129982668976</v>
      </c>
      <c r="F12" s="11">
        <v>5.3356481481481484E-3</v>
      </c>
      <c r="G12" s="12">
        <f t="shared" si="2"/>
        <v>0.16481944941008228</v>
      </c>
      <c r="H12" s="12">
        <f t="shared" si="3"/>
        <v>0.11905991735537193</v>
      </c>
      <c r="I12" s="11">
        <f t="shared" si="6"/>
        <v>2.0729166666666653E-2</v>
      </c>
      <c r="J12" s="12">
        <f t="shared" si="4"/>
        <v>0.23308172826652773</v>
      </c>
      <c r="K12" s="14">
        <f t="shared" si="5"/>
        <v>0.11620814949390083</v>
      </c>
    </row>
    <row r="13" spans="2:11" x14ac:dyDescent="0.25">
      <c r="B13" s="10" t="s">
        <v>106</v>
      </c>
      <c r="C13" s="11">
        <v>1.7361111111111112E-3</v>
      </c>
      <c r="D13" s="12">
        <f t="shared" si="0"/>
        <v>3.06936771025169E-2</v>
      </c>
      <c r="E13" s="12">
        <f t="shared" si="1"/>
        <v>1.2998266897746977E-2</v>
      </c>
      <c r="F13" s="11">
        <v>1.1111111111111111E-3</v>
      </c>
      <c r="G13" s="12">
        <f t="shared" si="2"/>
        <v>3.4322488380407586E-2</v>
      </c>
      <c r="H13" s="12">
        <f t="shared" si="3"/>
        <v>2.479338842975207E-2</v>
      </c>
      <c r="I13" s="11">
        <f t="shared" si="6"/>
        <v>2.8472222222222223E-3</v>
      </c>
      <c r="J13" s="12">
        <f t="shared" si="4"/>
        <v>3.2014575741801152E-2</v>
      </c>
      <c r="K13" s="14">
        <f t="shared" si="5"/>
        <v>1.5961588372696608E-2</v>
      </c>
    </row>
    <row r="14" spans="2:11" x14ac:dyDescent="0.25">
      <c r="B14" s="10" t="s">
        <v>107</v>
      </c>
      <c r="C14" s="11">
        <v>1.1921296296296296E-3</v>
      </c>
      <c r="D14" s="12">
        <f t="shared" si="0"/>
        <v>2.107632494372827E-2</v>
      </c>
      <c r="E14" s="12">
        <f t="shared" si="1"/>
        <v>8.9254766031195906E-3</v>
      </c>
      <c r="F14" s="11">
        <v>5.2083333333333333E-4</v>
      </c>
      <c r="G14" s="12">
        <f t="shared" si="2"/>
        <v>1.6088666428316058E-2</v>
      </c>
      <c r="H14" s="12">
        <f t="shared" si="3"/>
        <v>1.1621900826446282E-2</v>
      </c>
      <c r="I14" s="11">
        <f t="shared" si="6"/>
        <v>1.712962962962963E-3</v>
      </c>
      <c r="J14" s="12">
        <f t="shared" si="4"/>
        <v>1.9260801665799066E-2</v>
      </c>
      <c r="K14" s="14">
        <f t="shared" si="5"/>
        <v>9.6029068258499922E-3</v>
      </c>
    </row>
    <row r="15" spans="2:11" x14ac:dyDescent="0.25">
      <c r="B15" s="10" t="s">
        <v>183</v>
      </c>
      <c r="C15" s="11">
        <v>3.2407407407407406E-4</v>
      </c>
      <c r="D15" s="12">
        <f t="shared" si="0"/>
        <v>5.7294863924698212E-3</v>
      </c>
      <c r="E15" s="12">
        <f t="shared" si="1"/>
        <v>2.4263431542461021E-3</v>
      </c>
      <c r="F15" s="11">
        <v>9.837962962962962E-4</v>
      </c>
      <c r="G15" s="12">
        <f t="shared" si="2"/>
        <v>3.0389703253485882E-2</v>
      </c>
      <c r="H15" s="12">
        <f t="shared" si="3"/>
        <v>2.1952479338842978E-2</v>
      </c>
      <c r="I15" s="11">
        <f t="shared" si="6"/>
        <v>1.3078703703703703E-3</v>
      </c>
      <c r="J15" s="12">
        <f t="shared" si="4"/>
        <v>1.4705882352941178E-2</v>
      </c>
      <c r="K15" s="14">
        <f t="shared" si="5"/>
        <v>7.3319491305476273E-3</v>
      </c>
    </row>
    <row r="16" spans="2:11" x14ac:dyDescent="0.25">
      <c r="B16" s="10" t="s">
        <v>217</v>
      </c>
      <c r="C16" s="11">
        <v>1.4120370370370369E-3</v>
      </c>
      <c r="D16" s="12">
        <f t="shared" si="0"/>
        <v>2.4964190710047077E-2</v>
      </c>
      <c r="E16" s="12">
        <f t="shared" si="1"/>
        <v>1.0571923743500874E-2</v>
      </c>
      <c r="F16" s="11">
        <v>4.1666666666666669E-4</v>
      </c>
      <c r="G16" s="12">
        <f t="shared" si="2"/>
        <v>1.2870933142652845E-2</v>
      </c>
      <c r="H16" s="12">
        <f t="shared" si="3"/>
        <v>9.2975206611570268E-3</v>
      </c>
      <c r="I16" s="11">
        <f t="shared" si="6"/>
        <v>1.8287037037037037E-3</v>
      </c>
      <c r="J16" s="12">
        <f t="shared" si="4"/>
        <v>2.0562207183758462E-2</v>
      </c>
      <c r="K16" s="14">
        <f t="shared" si="5"/>
        <v>1.0251751881650666E-2</v>
      </c>
    </row>
    <row r="17" spans="2:11" x14ac:dyDescent="0.25">
      <c r="B17" s="10" t="s">
        <v>218</v>
      </c>
      <c r="C17" s="11">
        <v>4.5138888888888887E-4</v>
      </c>
      <c r="D17" s="12">
        <f t="shared" ref="D17" si="7">IFERROR(C17/C$20,0)</f>
        <v>7.9803560466543931E-3</v>
      </c>
      <c r="E17" s="12">
        <f t="shared" ref="E17" si="8">IFERROR(C17/C$31,0)</f>
        <v>3.3795493934142139E-3</v>
      </c>
      <c r="F17" s="11">
        <v>2.8935185185185189E-4</v>
      </c>
      <c r="G17" s="12">
        <f t="shared" ref="G17" si="9">IFERROR(F17/F$20,0)</f>
        <v>8.9381480157311437E-3</v>
      </c>
      <c r="H17" s="12">
        <f t="shared" ref="H17" si="10">IFERROR(F17/F$31,0)</f>
        <v>6.4566115702479358E-3</v>
      </c>
      <c r="I17" s="11">
        <f t="shared" si="6"/>
        <v>7.4074074074074081E-4</v>
      </c>
      <c r="J17" s="12">
        <f t="shared" ref="J17" si="11">IFERROR(I17/I$20,0)</f>
        <v>8.328995314940137E-3</v>
      </c>
      <c r="K17" s="14">
        <f t="shared" ref="K17" si="12">IFERROR(I17/I$31,0)</f>
        <v>4.1526083571243209E-3</v>
      </c>
    </row>
    <row r="18" spans="2:11" x14ac:dyDescent="0.25">
      <c r="B18" s="10" t="s">
        <v>163</v>
      </c>
      <c r="C18" s="11">
        <v>3.7037037037037041E-4</v>
      </c>
      <c r="D18" s="12">
        <f t="shared" si="0"/>
        <v>6.5479844485369391E-3</v>
      </c>
      <c r="E18" s="12">
        <f t="shared" si="1"/>
        <v>2.7729636048526886E-3</v>
      </c>
      <c r="F18" s="11">
        <v>3.1250000000000001E-4</v>
      </c>
      <c r="G18" s="12">
        <f t="shared" si="2"/>
        <v>9.653199856989635E-3</v>
      </c>
      <c r="H18" s="12">
        <f t="shared" si="3"/>
        <v>6.9731404958677697E-3</v>
      </c>
      <c r="I18" s="11">
        <f t="shared" si="6"/>
        <v>6.8287037037037036E-4</v>
      </c>
      <c r="J18" s="12">
        <f t="shared" si="4"/>
        <v>7.678292555960438E-3</v>
      </c>
      <c r="K18" s="14">
        <f t="shared" si="5"/>
        <v>3.8281858292239829E-3</v>
      </c>
    </row>
    <row r="19" spans="2:11" ht="15.75" thickBot="1" x14ac:dyDescent="0.3">
      <c r="B19" s="10" t="s">
        <v>13</v>
      </c>
      <c r="C19" s="11">
        <v>5.6249999999999998E-3</v>
      </c>
      <c r="D19" s="12">
        <f t="shared" si="0"/>
        <v>9.9447513812154748E-2</v>
      </c>
      <c r="E19" s="12">
        <f t="shared" si="1"/>
        <v>4.2114384748700204E-2</v>
      </c>
      <c r="F19" s="11">
        <v>8.2175925925925927E-4</v>
      </c>
      <c r="G19" s="12">
        <f t="shared" si="2"/>
        <v>2.5384340364676444E-2</v>
      </c>
      <c r="H19" s="12">
        <f t="shared" si="3"/>
        <v>1.8336776859504137E-2</v>
      </c>
      <c r="I19" s="11">
        <f t="shared" si="6"/>
        <v>6.4467592592592588E-3</v>
      </c>
      <c r="J19" s="12">
        <f t="shared" si="4"/>
        <v>7.2488287350338368E-2</v>
      </c>
      <c r="K19" s="14">
        <f t="shared" si="5"/>
        <v>3.61406696080976E-2</v>
      </c>
    </row>
    <row r="20" spans="2:11" ht="16.5" thickTop="1" thickBot="1" x14ac:dyDescent="0.3">
      <c r="B20" s="31" t="s">
        <v>3</v>
      </c>
      <c r="C20" s="32">
        <f>SUM(C7:C19)</f>
        <v>5.6562499999999967E-2</v>
      </c>
      <c r="D20" s="33">
        <f>IFERROR(SUM(D7:D19),0)</f>
        <v>1.0000000000000002</v>
      </c>
      <c r="E20" s="33">
        <f>IFERROR(SUM(E7:E19),0)</f>
        <v>0.4234835355285963</v>
      </c>
      <c r="F20" s="32">
        <f>SUM(F7:F19)</f>
        <v>3.2372685185185178E-2</v>
      </c>
      <c r="G20" s="33">
        <f>IFERROR(SUM(G7:G19),0)</f>
        <v>1.0000000000000004</v>
      </c>
      <c r="H20" s="33">
        <f>IFERROR(SUM(H7:H19),0)</f>
        <v>0.72236570247933907</v>
      </c>
      <c r="I20" s="32">
        <f>SUM(I7:I19)</f>
        <v>8.8935185185185173E-2</v>
      </c>
      <c r="J20" s="33">
        <f>IFERROR(SUM(J7:J19),0)</f>
        <v>0.99999999999999956</v>
      </c>
      <c r="K20" s="34">
        <f>IFERROR(SUM(K7:K19),0)</f>
        <v>0.49857254087723862</v>
      </c>
    </row>
    <row r="21" spans="2:1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25">
      <c r="B23" s="18" t="s">
        <v>15</v>
      </c>
      <c r="C23" s="11">
        <v>7.6041666666666619E-3</v>
      </c>
      <c r="D23" s="19"/>
      <c r="E23" s="12">
        <f>IFERROR(C23/C$31,0)</f>
        <v>5.6932409012131723E-2</v>
      </c>
      <c r="F23" s="11">
        <v>2.6157407407407405E-3</v>
      </c>
      <c r="G23" s="19"/>
      <c r="H23" s="12">
        <f>IFERROR(F23/F$31,0)</f>
        <v>5.8367768595041329E-2</v>
      </c>
      <c r="I23" s="11">
        <f>C23+F23</f>
        <v>1.0219907407407403E-2</v>
      </c>
      <c r="J23" s="19"/>
      <c r="K23" s="14">
        <f>IFERROR(I23/I$31,0)</f>
        <v>5.7293018427199582E-2</v>
      </c>
    </row>
    <row r="24" spans="2:11" x14ac:dyDescent="0.25">
      <c r="B24" s="18" t="s">
        <v>16</v>
      </c>
      <c r="C24" s="11">
        <v>9.606481481481483E-4</v>
      </c>
      <c r="D24" s="19"/>
      <c r="E24" s="12">
        <f t="shared" ref="E24:E28" si="13">IFERROR(C24/C$31,0)</f>
        <v>7.1923743500866616E-3</v>
      </c>
      <c r="F24" s="11">
        <v>1.3541666666666667E-3</v>
      </c>
      <c r="G24" s="19"/>
      <c r="H24" s="12">
        <f t="shared" ref="H24:H28" si="14">IFERROR(F24/F$31,0)</f>
        <v>3.0216942148760337E-2</v>
      </c>
      <c r="I24" s="11">
        <f t="shared" ref="I24:I28" si="15">C24+F24</f>
        <v>2.3148148148148151E-3</v>
      </c>
      <c r="J24" s="19"/>
      <c r="K24" s="14">
        <f t="shared" ref="K24:K28" si="16">IFERROR(I24/I$31,0)</f>
        <v>1.2976901116013503E-2</v>
      </c>
    </row>
    <row r="25" spans="2:11" x14ac:dyDescent="0.25">
      <c r="B25" s="18" t="s">
        <v>17</v>
      </c>
      <c r="C25" s="11">
        <v>5.7754629629629623E-3</v>
      </c>
      <c r="D25" s="19"/>
      <c r="E25" s="12">
        <f t="shared" si="13"/>
        <v>4.3240901213171604E-2</v>
      </c>
      <c r="F25" s="11">
        <v>1.3541666666666667E-3</v>
      </c>
      <c r="G25" s="19"/>
      <c r="H25" s="12">
        <f t="shared" si="14"/>
        <v>3.0216942148760337E-2</v>
      </c>
      <c r="I25" s="11">
        <f t="shared" si="15"/>
        <v>7.129629629629629E-3</v>
      </c>
      <c r="J25" s="19"/>
      <c r="K25" s="14">
        <f t="shared" si="16"/>
        <v>3.9968855437321579E-2</v>
      </c>
    </row>
    <row r="26" spans="2:11" x14ac:dyDescent="0.25">
      <c r="B26" s="18" t="s">
        <v>18</v>
      </c>
      <c r="C26" s="11">
        <v>2.0648148148148134E-2</v>
      </c>
      <c r="D26" s="19"/>
      <c r="E26" s="12">
        <f t="shared" si="13"/>
        <v>0.15459272097053728</v>
      </c>
      <c r="F26" s="11">
        <v>2.0949074074074073E-3</v>
      </c>
      <c r="G26" s="19"/>
      <c r="H26" s="12">
        <f t="shared" si="14"/>
        <v>4.6745867768595045E-2</v>
      </c>
      <c r="I26" s="11">
        <f t="shared" si="15"/>
        <v>2.2743055555555541E-2</v>
      </c>
      <c r="J26" s="19"/>
      <c r="K26" s="14">
        <f t="shared" si="16"/>
        <v>0.12749805346483256</v>
      </c>
    </row>
    <row r="27" spans="2:11" x14ac:dyDescent="0.25">
      <c r="B27" s="18" t="s">
        <v>19</v>
      </c>
      <c r="C27" s="11">
        <v>4.143518518518513E-2</v>
      </c>
      <c r="D27" s="19"/>
      <c r="E27" s="12">
        <f t="shared" si="13"/>
        <v>0.31022530329289411</v>
      </c>
      <c r="F27" s="11">
        <v>5.0231481481481481E-3</v>
      </c>
      <c r="G27" s="19"/>
      <c r="H27" s="12">
        <f t="shared" si="14"/>
        <v>0.11208677685950415</v>
      </c>
      <c r="I27" s="11">
        <f t="shared" si="15"/>
        <v>4.6458333333333282E-2</v>
      </c>
      <c r="J27" s="19"/>
      <c r="K27" s="14">
        <f t="shared" si="16"/>
        <v>0.2604464053983907</v>
      </c>
    </row>
    <row r="28" spans="2:11" ht="15.75" thickBot="1" x14ac:dyDescent="0.3">
      <c r="B28" s="23" t="s">
        <v>20</v>
      </c>
      <c r="C28" s="20">
        <v>5.7870370370370378E-4</v>
      </c>
      <c r="D28" s="24"/>
      <c r="E28" s="21">
        <f t="shared" si="13"/>
        <v>4.3327556325823257E-3</v>
      </c>
      <c r="F28" s="20">
        <v>0</v>
      </c>
      <c r="G28" s="24"/>
      <c r="H28" s="21">
        <f t="shared" si="14"/>
        <v>0</v>
      </c>
      <c r="I28" s="11">
        <f t="shared" si="15"/>
        <v>5.7870370370370378E-4</v>
      </c>
      <c r="J28" s="24"/>
      <c r="K28" s="22">
        <f t="shared" si="16"/>
        <v>3.2442252790033758E-3</v>
      </c>
    </row>
    <row r="29" spans="2:11" ht="16.5" thickTop="1" thickBot="1" x14ac:dyDescent="0.3">
      <c r="B29" s="31" t="s">
        <v>3</v>
      </c>
      <c r="C29" s="32">
        <f>SUM(C23:C28)</f>
        <v>7.7002314814814746E-2</v>
      </c>
      <c r="D29" s="33"/>
      <c r="E29" s="33">
        <f>IFERROR(SUM(E23:E28),0)</f>
        <v>0.57651646447140359</v>
      </c>
      <c r="F29" s="32">
        <f>SUM(F23:F28)</f>
        <v>1.2442129629629629E-2</v>
      </c>
      <c r="G29" s="33"/>
      <c r="H29" s="33">
        <f>IFERROR(SUM(H23:H28),0)</f>
        <v>0.27763429752066121</v>
      </c>
      <c r="I29" s="32">
        <f>SUM(I23:I28)</f>
        <v>8.9444444444444368E-2</v>
      </c>
      <c r="J29" s="33"/>
      <c r="K29" s="34">
        <f>IFERROR(SUM(K23:K28),0)</f>
        <v>0.50142745912276132</v>
      </c>
    </row>
    <row r="30" spans="2:1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 x14ac:dyDescent="0.3">
      <c r="B31" s="31" t="s">
        <v>6</v>
      </c>
      <c r="C31" s="32">
        <f>SUM(C20,C29)</f>
        <v>0.13356481481481472</v>
      </c>
      <c r="D31" s="35"/>
      <c r="E31" s="36">
        <f>IFERROR(SUM(E20,E29),0)</f>
        <v>0.99999999999999989</v>
      </c>
      <c r="F31" s="32">
        <f>SUM(F20,F29)</f>
        <v>4.4814814814814807E-2</v>
      </c>
      <c r="G31" s="35"/>
      <c r="H31" s="36">
        <f>IFERROR(SUM(H20,H29),0)</f>
        <v>1.0000000000000002</v>
      </c>
      <c r="I31" s="32">
        <f>SUM(I20,I29)</f>
        <v>0.17837962962962955</v>
      </c>
      <c r="J31" s="35"/>
      <c r="K31" s="38">
        <f>IFERROR(SUM(K20,K29),0)</f>
        <v>1</v>
      </c>
    </row>
    <row r="32" spans="2:11" ht="66" customHeight="1" thickTop="1" thickBot="1" x14ac:dyDescent="0.3">
      <c r="B32" s="185" t="s">
        <v>156</v>
      </c>
      <c r="C32" s="186"/>
      <c r="D32" s="186"/>
      <c r="E32" s="186"/>
      <c r="F32" s="186"/>
      <c r="G32" s="186"/>
      <c r="H32" s="186"/>
      <c r="I32" s="186"/>
      <c r="J32" s="186"/>
      <c r="K32" s="187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7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8" t="s">
        <v>32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s="5" customFormat="1" ht="15.75" thickBot="1" x14ac:dyDescent="0.3">
      <c r="B4" s="191" t="s">
        <v>224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s="5" customFormat="1" x14ac:dyDescent="0.25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2.3379629629629618E-3</v>
      </c>
      <c r="D7" s="12">
        <f t="shared" ref="D7:D19" si="0">IFERROR(C7/C$20,0)</f>
        <v>9.1485507246376746E-2</v>
      </c>
      <c r="E7" s="12">
        <f t="shared" ref="E7:E19" si="1">IFERROR(C7/C$31,0)</f>
        <v>3.025310768309121E-2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f>C7+F7</f>
        <v>2.3379629629629618E-3</v>
      </c>
      <c r="J7" s="12">
        <f t="shared" ref="J7:J19" si="4">IFERROR(I7/I$20,0)</f>
        <v>9.1485507246376746E-2</v>
      </c>
      <c r="K7" s="14">
        <f t="shared" ref="K7:K19" si="5">IFERROR(I7/I$31,0)</f>
        <v>3.025310768309121E-2</v>
      </c>
    </row>
    <row r="8" spans="2:11" s="5" customFormat="1" x14ac:dyDescent="0.25">
      <c r="B8" s="145" t="s">
        <v>100</v>
      </c>
      <c r="C8" s="11">
        <v>3.0787037037037029E-3</v>
      </c>
      <c r="D8" s="12">
        <f t="shared" si="0"/>
        <v>0.12047101449275356</v>
      </c>
      <c r="E8" s="12">
        <f t="shared" si="1"/>
        <v>3.9838250711397342E-2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9" si="6">C8+F8</f>
        <v>3.0787037037037029E-3</v>
      </c>
      <c r="J8" s="12">
        <f t="shared" si="4"/>
        <v>0.12047101449275356</v>
      </c>
      <c r="K8" s="14">
        <f t="shared" si="5"/>
        <v>3.9838250711397342E-2</v>
      </c>
    </row>
    <row r="9" spans="2:11" s="5" customFormat="1" x14ac:dyDescent="0.25">
      <c r="B9" s="10" t="s">
        <v>51</v>
      </c>
      <c r="C9" s="11">
        <v>2.9629629629629615E-3</v>
      </c>
      <c r="D9" s="12">
        <f t="shared" si="0"/>
        <v>0.11594202898550716</v>
      </c>
      <c r="E9" s="12">
        <f t="shared" si="1"/>
        <v>3.8340572113224503E-2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2.9629629629629615E-3</v>
      </c>
      <c r="J9" s="12">
        <f t="shared" si="4"/>
        <v>0.11594202898550716</v>
      </c>
      <c r="K9" s="14">
        <f t="shared" si="5"/>
        <v>3.8340572113224503E-2</v>
      </c>
    </row>
    <row r="10" spans="2:11" s="5" customFormat="1" x14ac:dyDescent="0.25">
      <c r="B10" s="10" t="s">
        <v>11</v>
      </c>
      <c r="C10" s="11">
        <v>2.3263888888888891E-3</v>
      </c>
      <c r="D10" s="12">
        <f t="shared" si="0"/>
        <v>9.1032608695652162E-2</v>
      </c>
      <c r="E10" s="12">
        <f t="shared" si="1"/>
        <v>3.0103339823273945E-2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2.3263888888888891E-3</v>
      </c>
      <c r="J10" s="12">
        <f t="shared" si="4"/>
        <v>9.1032608695652162E-2</v>
      </c>
      <c r="K10" s="14">
        <f t="shared" si="5"/>
        <v>3.0103339823273945E-2</v>
      </c>
    </row>
    <row r="11" spans="2:11" s="5" customFormat="1" x14ac:dyDescent="0.25">
      <c r="B11" s="10" t="s">
        <v>12</v>
      </c>
      <c r="C11" s="11">
        <v>7.0601851851851858E-4</v>
      </c>
      <c r="D11" s="12">
        <f t="shared" si="0"/>
        <v>2.7626811594202896E-2</v>
      </c>
      <c r="E11" s="12">
        <f t="shared" si="1"/>
        <v>9.1358394488542816E-3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7.0601851851851858E-4</v>
      </c>
      <c r="J11" s="12">
        <f t="shared" si="4"/>
        <v>2.7626811594202896E-2</v>
      </c>
      <c r="K11" s="14">
        <f t="shared" si="5"/>
        <v>9.1358394488542816E-3</v>
      </c>
    </row>
    <row r="12" spans="2:11" s="5" customFormat="1" x14ac:dyDescent="0.25">
      <c r="B12" s="10" t="s">
        <v>162</v>
      </c>
      <c r="C12" s="11">
        <v>6.9212962962963013E-3</v>
      </c>
      <c r="D12" s="12">
        <f t="shared" si="0"/>
        <v>0.27083333333333348</v>
      </c>
      <c r="E12" s="12">
        <f t="shared" si="1"/>
        <v>8.9561180170735472E-2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6.9212962962963013E-3</v>
      </c>
      <c r="J12" s="12">
        <f t="shared" si="4"/>
        <v>0.27083333333333348</v>
      </c>
      <c r="K12" s="14">
        <f t="shared" si="5"/>
        <v>8.9561180170735472E-2</v>
      </c>
    </row>
    <row r="13" spans="2:11" s="5" customFormat="1" x14ac:dyDescent="0.25">
      <c r="B13" s="10" t="s">
        <v>106</v>
      </c>
      <c r="C13" s="11">
        <v>9.2592592592592602E-5</v>
      </c>
      <c r="D13" s="12">
        <f t="shared" si="0"/>
        <v>3.6231884057971011E-3</v>
      </c>
      <c r="E13" s="12">
        <f t="shared" si="1"/>
        <v>1.1981428785382664E-3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9.2592592592592602E-5</v>
      </c>
      <c r="J13" s="12">
        <f t="shared" si="4"/>
        <v>3.6231884057971011E-3</v>
      </c>
      <c r="K13" s="14">
        <f t="shared" si="5"/>
        <v>1.1981428785382664E-3</v>
      </c>
    </row>
    <row r="14" spans="2:11" s="5" customFormat="1" x14ac:dyDescent="0.25">
      <c r="B14" s="10" t="s">
        <v>107</v>
      </c>
      <c r="C14" s="11">
        <v>5.7870370370370366E-5</v>
      </c>
      <c r="D14" s="12">
        <f t="shared" si="0"/>
        <v>2.2644927536231876E-3</v>
      </c>
      <c r="E14" s="12">
        <f t="shared" si="1"/>
        <v>7.4883929908641639E-4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5.7870370370370366E-5</v>
      </c>
      <c r="J14" s="12">
        <f t="shared" si="4"/>
        <v>2.2644927536231876E-3</v>
      </c>
      <c r="K14" s="14">
        <f t="shared" si="5"/>
        <v>7.4883929908641639E-4</v>
      </c>
    </row>
    <row r="15" spans="2:11" s="5" customFormat="1" x14ac:dyDescent="0.25">
      <c r="B15" s="10" t="s">
        <v>183</v>
      </c>
      <c r="C15" s="11">
        <v>5.7870370370370373E-5</v>
      </c>
      <c r="D15" s="12">
        <f t="shared" si="0"/>
        <v>2.2644927536231881E-3</v>
      </c>
      <c r="E15" s="12">
        <f t="shared" si="1"/>
        <v>7.488392990864165E-4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5.7870370370370373E-5</v>
      </c>
      <c r="J15" s="12">
        <f t="shared" si="4"/>
        <v>2.2644927536231881E-3</v>
      </c>
      <c r="K15" s="14">
        <f t="shared" si="5"/>
        <v>7.488392990864165E-4</v>
      </c>
    </row>
    <row r="16" spans="2:11" s="5" customFormat="1" x14ac:dyDescent="0.25">
      <c r="B16" s="10" t="s">
        <v>217</v>
      </c>
      <c r="C16" s="11">
        <v>1.1574074074074073E-4</v>
      </c>
      <c r="D16" s="12">
        <f t="shared" si="0"/>
        <v>4.5289855072463752E-3</v>
      </c>
      <c r="E16" s="12">
        <f t="shared" si="1"/>
        <v>1.4976785981728328E-3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1.1574074074074073E-4</v>
      </c>
      <c r="J16" s="12">
        <f t="shared" si="4"/>
        <v>4.5289855072463752E-3</v>
      </c>
      <c r="K16" s="14">
        <f t="shared" si="5"/>
        <v>1.4976785981728328E-3</v>
      </c>
    </row>
    <row r="17" spans="2:11" s="5" customFormat="1" x14ac:dyDescent="0.25">
      <c r="B17" s="10" t="s">
        <v>218</v>
      </c>
      <c r="C17" s="11">
        <v>4.6296296296296294E-5</v>
      </c>
      <c r="D17" s="12">
        <f t="shared" ref="D17" si="7">IFERROR(C17/C$20,0)</f>
        <v>1.8115942028985503E-3</v>
      </c>
      <c r="E17" s="12">
        <f t="shared" ref="E17" si="8">IFERROR(C17/C$31,0)</f>
        <v>5.9907143926913307E-4</v>
      </c>
      <c r="F17" s="11"/>
      <c r="G17" s="12"/>
      <c r="H17" s="12"/>
      <c r="I17" s="11">
        <f t="shared" si="6"/>
        <v>4.6296296296296294E-5</v>
      </c>
      <c r="J17" s="12">
        <f t="shared" ref="J17" si="9">IFERROR(I17/I$20,0)</f>
        <v>1.8115942028985503E-3</v>
      </c>
      <c r="K17" s="14">
        <f t="shared" ref="K17" si="10">IFERROR(I17/I$31,0)</f>
        <v>5.9907143926913307E-4</v>
      </c>
    </row>
    <row r="18" spans="2:11" s="5" customFormat="1" x14ac:dyDescent="0.25">
      <c r="B18" s="10" t="s">
        <v>163</v>
      </c>
      <c r="C18" s="11"/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s="5" customFormat="1" ht="15.75" thickBot="1" x14ac:dyDescent="0.3">
      <c r="B19" s="10" t="s">
        <v>13</v>
      </c>
      <c r="C19" s="11">
        <v>6.8518518518518538E-3</v>
      </c>
      <c r="D19" s="12">
        <f t="shared" si="0"/>
        <v>0.26811594202898553</v>
      </c>
      <c r="E19" s="12">
        <f t="shared" si="1"/>
        <v>8.8662573011831725E-2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6.8518518518518538E-3</v>
      </c>
      <c r="J19" s="12">
        <f t="shared" si="4"/>
        <v>0.26811594202898553</v>
      </c>
      <c r="K19" s="14">
        <f t="shared" si="5"/>
        <v>8.8662573011831725E-2</v>
      </c>
    </row>
    <row r="20" spans="2:11" s="5" customFormat="1" ht="16.5" thickTop="1" thickBot="1" x14ac:dyDescent="0.3">
      <c r="B20" s="31" t="s">
        <v>3</v>
      </c>
      <c r="C20" s="32">
        <f>SUM(C7:C19)</f>
        <v>2.5555555555555561E-2</v>
      </c>
      <c r="D20" s="33">
        <f>IFERROR(SUM(D7:D19),0)</f>
        <v>0.99999999999999978</v>
      </c>
      <c r="E20" s="33">
        <f>IFERROR(SUM(E7:E19),0)</f>
        <v>0.33068743447656157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2.5555555555555561E-2</v>
      </c>
      <c r="J20" s="33">
        <f>IFERROR(SUM(J7:J19),0)</f>
        <v>0.99999999999999978</v>
      </c>
      <c r="K20" s="34">
        <f>IFERROR(SUM(K7:K19),0)</f>
        <v>0.33068743447656157</v>
      </c>
    </row>
    <row r="21" spans="2:11" s="5" customFormat="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25">
      <c r="B23" s="18" t="s">
        <v>15</v>
      </c>
      <c r="C23" s="11">
        <v>4.3055555555555529E-3</v>
      </c>
      <c r="D23" s="19"/>
      <c r="E23" s="12">
        <f>IFERROR(C23/C$31,0)</f>
        <v>5.571364385202935E-2</v>
      </c>
      <c r="F23" s="11">
        <v>0</v>
      </c>
      <c r="G23" s="19"/>
      <c r="H23" s="12">
        <f>IFERROR(F23/F$31,0)</f>
        <v>0</v>
      </c>
      <c r="I23" s="11">
        <f>C23+F23</f>
        <v>4.3055555555555529E-3</v>
      </c>
      <c r="J23" s="19"/>
      <c r="K23" s="14">
        <f>IFERROR(I23/I$31,0)</f>
        <v>5.571364385202935E-2</v>
      </c>
    </row>
    <row r="24" spans="2:11" s="5" customFormat="1" x14ac:dyDescent="0.25">
      <c r="B24" s="18" t="s">
        <v>16</v>
      </c>
      <c r="C24" s="11">
        <v>1.7361111111111109E-4</v>
      </c>
      <c r="D24" s="19"/>
      <c r="E24" s="12">
        <f t="shared" ref="E24:E28" si="11">IFERROR(C24/C$31,0)</f>
        <v>2.2465178972592491E-3</v>
      </c>
      <c r="F24" s="11">
        <v>0</v>
      </c>
      <c r="G24" s="19"/>
      <c r="H24" s="12">
        <f t="shared" ref="H24:H28" si="12">IFERROR(F24/F$31,0)</f>
        <v>0</v>
      </c>
      <c r="I24" s="11">
        <f t="shared" ref="I24:I28" si="13">C24+F24</f>
        <v>1.7361111111111109E-4</v>
      </c>
      <c r="J24" s="19"/>
      <c r="K24" s="14">
        <f t="shared" ref="K24:K28" si="14">IFERROR(I24/I$31,0)</f>
        <v>2.2465178972592491E-3</v>
      </c>
    </row>
    <row r="25" spans="2:11" s="5" customFormat="1" x14ac:dyDescent="0.25">
      <c r="B25" s="18" t="s">
        <v>17</v>
      </c>
      <c r="C25" s="11">
        <v>9.2592592592592607E-4</v>
      </c>
      <c r="D25" s="19"/>
      <c r="E25" s="12">
        <f t="shared" si="11"/>
        <v>1.1981428785382666E-2</v>
      </c>
      <c r="F25" s="11">
        <v>0</v>
      </c>
      <c r="G25" s="19"/>
      <c r="H25" s="12">
        <f t="shared" si="12"/>
        <v>0</v>
      </c>
      <c r="I25" s="11">
        <f t="shared" si="13"/>
        <v>9.2592592592592607E-4</v>
      </c>
      <c r="J25" s="19"/>
      <c r="K25" s="14">
        <f t="shared" si="14"/>
        <v>1.1981428785382666E-2</v>
      </c>
    </row>
    <row r="26" spans="2:11" s="5" customFormat="1" x14ac:dyDescent="0.25">
      <c r="B26" s="18" t="s">
        <v>18</v>
      </c>
      <c r="C26" s="11">
        <v>1.5312499999999996E-2</v>
      </c>
      <c r="D26" s="19"/>
      <c r="E26" s="12">
        <f t="shared" si="11"/>
        <v>0.19814287853826573</v>
      </c>
      <c r="F26" s="11">
        <v>0</v>
      </c>
      <c r="G26" s="19"/>
      <c r="H26" s="12">
        <f t="shared" si="12"/>
        <v>0</v>
      </c>
      <c r="I26" s="11">
        <f t="shared" si="13"/>
        <v>1.5312499999999996E-2</v>
      </c>
      <c r="J26" s="19"/>
      <c r="K26" s="14">
        <f t="shared" si="14"/>
        <v>0.19814287853826573</v>
      </c>
    </row>
    <row r="27" spans="2:11" s="5" customFormat="1" x14ac:dyDescent="0.25">
      <c r="B27" s="18" t="s">
        <v>19</v>
      </c>
      <c r="C27" s="11">
        <v>3.0914351851851807E-2</v>
      </c>
      <c r="D27" s="19"/>
      <c r="E27" s="12">
        <f t="shared" si="11"/>
        <v>0.40002995357196308</v>
      </c>
      <c r="F27" s="11">
        <v>0</v>
      </c>
      <c r="G27" s="19"/>
      <c r="H27" s="12">
        <f t="shared" si="12"/>
        <v>0</v>
      </c>
      <c r="I27" s="11">
        <f t="shared" si="13"/>
        <v>3.0914351851851807E-2</v>
      </c>
      <c r="J27" s="19"/>
      <c r="K27" s="14">
        <f t="shared" si="14"/>
        <v>0.40002995357196308</v>
      </c>
    </row>
    <row r="28" spans="2:11" s="5" customFormat="1" ht="15.75" thickBot="1" x14ac:dyDescent="0.3">
      <c r="B28" s="23" t="s">
        <v>20</v>
      </c>
      <c r="C28" s="20">
        <v>9.2592592592592588E-5</v>
      </c>
      <c r="D28" s="24"/>
      <c r="E28" s="21">
        <f t="shared" si="11"/>
        <v>1.1981428785382661E-3</v>
      </c>
      <c r="F28" s="20">
        <v>0</v>
      </c>
      <c r="G28" s="24"/>
      <c r="H28" s="21">
        <f t="shared" si="12"/>
        <v>0</v>
      </c>
      <c r="I28" s="11">
        <f t="shared" si="13"/>
        <v>9.2592592592592588E-5</v>
      </c>
      <c r="J28" s="24"/>
      <c r="K28" s="22">
        <f t="shared" si="14"/>
        <v>1.1981428785382661E-3</v>
      </c>
    </row>
    <row r="29" spans="2:11" s="5" customFormat="1" ht="16.5" thickTop="1" thickBot="1" x14ac:dyDescent="0.3">
      <c r="B29" s="31" t="s">
        <v>3</v>
      </c>
      <c r="C29" s="32">
        <f>SUM(C23:C28)</f>
        <v>5.1724537037036993E-2</v>
      </c>
      <c r="D29" s="33"/>
      <c r="E29" s="33">
        <f>IFERROR(SUM(E23:E28),0)</f>
        <v>0.66931256552343832</v>
      </c>
      <c r="F29" s="32">
        <f>SUM(F23:F28)</f>
        <v>0</v>
      </c>
      <c r="G29" s="33"/>
      <c r="H29" s="33">
        <f>IFERROR(SUM(H23:H28),0)</f>
        <v>0</v>
      </c>
      <c r="I29" s="32">
        <f>SUM(I23:I28)</f>
        <v>5.1724537037036993E-2</v>
      </c>
      <c r="J29" s="33"/>
      <c r="K29" s="34">
        <f>IFERROR(SUM(K23:K28),0)</f>
        <v>0.66931256552343832</v>
      </c>
    </row>
    <row r="30" spans="2:11" s="5" customFormat="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 x14ac:dyDescent="0.3">
      <c r="B31" s="31" t="s">
        <v>6</v>
      </c>
      <c r="C31" s="32">
        <f>SUM(C20,C29)</f>
        <v>7.7280092592592553E-2</v>
      </c>
      <c r="D31" s="35"/>
      <c r="E31" s="36">
        <f>IFERROR(SUM(E20,E29),0)</f>
        <v>0.99999999999999989</v>
      </c>
      <c r="F31" s="32">
        <f>SUM(F20,F29)</f>
        <v>0</v>
      </c>
      <c r="G31" s="35"/>
      <c r="H31" s="36">
        <f>IFERROR(SUM(H20,H29),0)</f>
        <v>0</v>
      </c>
      <c r="I31" s="32">
        <f>SUM(I20,I29)</f>
        <v>7.7280092592592553E-2</v>
      </c>
      <c r="J31" s="35"/>
      <c r="K31" s="38">
        <f>IFERROR(SUM(K20,K29),0)</f>
        <v>0.99999999999999989</v>
      </c>
    </row>
    <row r="32" spans="2:11" s="5" customFormat="1" ht="66" customHeight="1" thickTop="1" thickBot="1" x14ac:dyDescent="0.3">
      <c r="B32" s="185" t="s">
        <v>156</v>
      </c>
      <c r="C32" s="186"/>
      <c r="D32" s="186"/>
      <c r="E32" s="186"/>
      <c r="F32" s="186"/>
      <c r="G32" s="186"/>
      <c r="H32" s="186"/>
      <c r="I32" s="186"/>
      <c r="J32" s="186"/>
      <c r="K32" s="187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  <row r="67" spans="3:8" s="5" customFormat="1" x14ac:dyDescent="0.25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2"/>
  <sheetViews>
    <sheetView showGridLines="0" showZeros="0" view="pageBreakPreview" zoomScale="90" zoomScaleSheetLayoutView="9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88" t="s">
        <v>33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0"/>
    </row>
    <row r="4" spans="2:14" ht="15.75" thickBot="1" x14ac:dyDescent="0.3">
      <c r="B4" s="191" t="s">
        <v>224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3"/>
    </row>
    <row r="5" spans="2:14" x14ac:dyDescent="0.25">
      <c r="B5" s="39"/>
      <c r="C5" s="189" t="s">
        <v>0</v>
      </c>
      <c r="D5" s="189"/>
      <c r="E5" s="189"/>
      <c r="F5" s="189" t="s">
        <v>1</v>
      </c>
      <c r="G5" s="189"/>
      <c r="H5" s="189"/>
      <c r="I5" s="189" t="s">
        <v>2</v>
      </c>
      <c r="J5" s="189"/>
      <c r="K5" s="189"/>
      <c r="L5" s="189" t="s">
        <v>3</v>
      </c>
      <c r="M5" s="189"/>
      <c r="N5" s="190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5.2199074074074057E-3</v>
      </c>
      <c r="D7" s="12">
        <f t="shared" ref="D7:D19" si="0">IFERROR(C7/C$20,0)</f>
        <v>0.13284241531664212</v>
      </c>
      <c r="E7" s="12">
        <f t="shared" ref="E7:E19" si="1">IFERROR(C7/C$31,0)</f>
        <v>8.8137580613640798E-2</v>
      </c>
      <c r="F7" s="11">
        <v>9.6064814814814808E-4</v>
      </c>
      <c r="G7" s="12">
        <f t="shared" ref="G7:G19" si="2">IFERROR(F7/F$20,0)</f>
        <v>8.1854043392504933E-2</v>
      </c>
      <c r="H7" s="12">
        <f t="shared" ref="H7:H19" si="3">IFERROR(F7/F$31,0)</f>
        <v>4.8255813953488366E-2</v>
      </c>
      <c r="I7" s="11">
        <v>4.3518518518518524E-3</v>
      </c>
      <c r="J7" s="12">
        <f t="shared" ref="J7:J19" si="4">IFERROR(I7/I$20,0)</f>
        <v>0.15966029723991512</v>
      </c>
      <c r="K7" s="12">
        <f t="shared" ref="K7:K19" si="5">IFERROR(I7/I$31,0)</f>
        <v>0.10544026920919801</v>
      </c>
      <c r="L7" s="13">
        <f>SUM(C7,F7,I7)</f>
        <v>1.0532407407407407E-2</v>
      </c>
      <c r="M7" s="12">
        <f t="shared" ref="M7:M14" si="6">IFERROR(L7/L$20,0)</f>
        <v>0.13453577764636312</v>
      </c>
      <c r="N7" s="14">
        <f t="shared" ref="N7:N14" si="7">IFERROR(L7/L$31,0)</f>
        <v>8.7474766894165168E-2</v>
      </c>
    </row>
    <row r="8" spans="2:14" x14ac:dyDescent="0.25">
      <c r="B8" s="145" t="s">
        <v>100</v>
      </c>
      <c r="C8" s="11">
        <v>6.8865740740740719E-3</v>
      </c>
      <c r="D8" s="12">
        <f t="shared" si="0"/>
        <v>0.17525773195876287</v>
      </c>
      <c r="E8" s="12">
        <f t="shared" si="1"/>
        <v>0.11627906976744186</v>
      </c>
      <c r="F8" s="11">
        <v>2.0370370370370369E-3</v>
      </c>
      <c r="G8" s="12">
        <f t="shared" si="2"/>
        <v>0.17357001972386588</v>
      </c>
      <c r="H8" s="12">
        <f t="shared" si="3"/>
        <v>0.10232558139534882</v>
      </c>
      <c r="I8" s="11">
        <v>4.2476851851851851E-3</v>
      </c>
      <c r="J8" s="12">
        <f t="shared" si="4"/>
        <v>0.15583864118895968</v>
      </c>
      <c r="K8" s="12">
        <f t="shared" si="5"/>
        <v>0.10291643297812676</v>
      </c>
      <c r="L8" s="13">
        <f t="shared" ref="L8:L19" si="8">SUM(C8,F8,I8)</f>
        <v>1.3171296296296292E-2</v>
      </c>
      <c r="M8" s="12">
        <f t="shared" si="6"/>
        <v>0.16824364281490242</v>
      </c>
      <c r="N8" s="14">
        <f t="shared" si="7"/>
        <v>0.10939152167643948</v>
      </c>
    </row>
    <row r="9" spans="2:14" x14ac:dyDescent="0.25">
      <c r="B9" s="10" t="s">
        <v>51</v>
      </c>
      <c r="C9" s="11">
        <v>7.9629629629629634E-3</v>
      </c>
      <c r="D9" s="12">
        <f t="shared" si="0"/>
        <v>0.20265095729013261</v>
      </c>
      <c r="E9" s="12">
        <f t="shared" si="1"/>
        <v>0.13445378151260509</v>
      </c>
      <c r="F9" s="11">
        <v>1.8865740740740737E-3</v>
      </c>
      <c r="G9" s="12">
        <f t="shared" si="2"/>
        <v>0.16074950690335305</v>
      </c>
      <c r="H9" s="12">
        <f t="shared" si="3"/>
        <v>9.4767441860465096E-2</v>
      </c>
      <c r="I9" s="11">
        <v>5.9606481481481463E-3</v>
      </c>
      <c r="J9" s="12">
        <f t="shared" si="4"/>
        <v>0.21868365180467089</v>
      </c>
      <c r="K9" s="12">
        <f t="shared" si="5"/>
        <v>0.1444195176668536</v>
      </c>
      <c r="L9" s="13">
        <f t="shared" si="8"/>
        <v>1.5810185185185184E-2</v>
      </c>
      <c r="M9" s="12">
        <f t="shared" si="6"/>
        <v>0.2019515079834418</v>
      </c>
      <c r="N9" s="14">
        <f t="shared" si="7"/>
        <v>0.13130827645871385</v>
      </c>
    </row>
    <row r="10" spans="2:14" x14ac:dyDescent="0.25">
      <c r="B10" s="10" t="s">
        <v>11</v>
      </c>
      <c r="C10" s="11">
        <v>9.7337962962962873E-3</v>
      </c>
      <c r="D10" s="12">
        <f t="shared" si="0"/>
        <v>0.2477172312223857</v>
      </c>
      <c r="E10" s="12">
        <f t="shared" si="1"/>
        <v>0.16435411373851855</v>
      </c>
      <c r="F10" s="11">
        <v>3.4606481481481476E-3</v>
      </c>
      <c r="G10" s="12">
        <f t="shared" si="2"/>
        <v>0.29487179487179482</v>
      </c>
      <c r="H10" s="12">
        <f t="shared" si="3"/>
        <v>0.17383720930232555</v>
      </c>
      <c r="I10" s="11">
        <v>6.2384259259259242E-3</v>
      </c>
      <c r="J10" s="12">
        <f t="shared" si="4"/>
        <v>0.22887473460721869</v>
      </c>
      <c r="K10" s="12">
        <f t="shared" si="5"/>
        <v>0.15114974761637687</v>
      </c>
      <c r="L10" s="13">
        <f t="shared" si="8"/>
        <v>1.9432870370370361E-2</v>
      </c>
      <c r="M10" s="12">
        <f t="shared" si="6"/>
        <v>0.2482259018332347</v>
      </c>
      <c r="N10" s="14">
        <f t="shared" si="7"/>
        <v>0.16139575122560795</v>
      </c>
    </row>
    <row r="11" spans="2:14" x14ac:dyDescent="0.25">
      <c r="B11" s="10" t="s">
        <v>12</v>
      </c>
      <c r="C11" s="11">
        <v>3.3217592592592591E-3</v>
      </c>
      <c r="D11" s="12">
        <f t="shared" si="0"/>
        <v>8.4536082474226823E-2</v>
      </c>
      <c r="E11" s="12">
        <f t="shared" si="1"/>
        <v>5.6087551299589616E-2</v>
      </c>
      <c r="F11" s="11">
        <v>7.6388888888888882E-4</v>
      </c>
      <c r="G11" s="12">
        <f t="shared" si="2"/>
        <v>6.5088757396449703E-2</v>
      </c>
      <c r="H11" s="12">
        <f t="shared" si="3"/>
        <v>3.837209302325581E-2</v>
      </c>
      <c r="I11" s="11">
        <v>2.2569444444444451E-3</v>
      </c>
      <c r="J11" s="12">
        <f t="shared" si="4"/>
        <v>8.2802547770700688E-2</v>
      </c>
      <c r="K11" s="12">
        <f t="shared" si="5"/>
        <v>5.4683118339876637E-2</v>
      </c>
      <c r="L11" s="13">
        <f t="shared" si="8"/>
        <v>6.3425925925925932E-3</v>
      </c>
      <c r="M11" s="12">
        <f t="shared" si="6"/>
        <v>8.10171496156121E-2</v>
      </c>
      <c r="N11" s="14">
        <f t="shared" si="7"/>
        <v>5.2677112371431335E-2</v>
      </c>
    </row>
    <row r="12" spans="2:14" x14ac:dyDescent="0.25">
      <c r="B12" s="10" t="s">
        <v>162</v>
      </c>
      <c r="C12" s="11">
        <v>3.3333333333333318E-3</v>
      </c>
      <c r="D12" s="12">
        <f t="shared" si="0"/>
        <v>8.4830633284241508E-2</v>
      </c>
      <c r="E12" s="12">
        <f t="shared" si="1"/>
        <v>5.6282978307602101E-2</v>
      </c>
      <c r="F12" s="11">
        <v>9.9537037037037042E-4</v>
      </c>
      <c r="G12" s="12">
        <f t="shared" si="2"/>
        <v>8.4812623274161739E-2</v>
      </c>
      <c r="H12" s="12">
        <f t="shared" si="3"/>
        <v>0.05</v>
      </c>
      <c r="I12" s="11">
        <v>2.0254629629629629E-3</v>
      </c>
      <c r="J12" s="12">
        <f t="shared" si="4"/>
        <v>7.4309978768577506E-2</v>
      </c>
      <c r="K12" s="12">
        <f t="shared" si="5"/>
        <v>4.9074593381940555E-2</v>
      </c>
      <c r="L12" s="13">
        <f t="shared" si="8"/>
        <v>6.3541666666666659E-3</v>
      </c>
      <c r="M12" s="12">
        <f t="shared" si="6"/>
        <v>8.1164991129509173E-2</v>
      </c>
      <c r="N12" s="14">
        <f t="shared" si="7"/>
        <v>5.2773238488897443E-2</v>
      </c>
    </row>
    <row r="13" spans="2:14" x14ac:dyDescent="0.25">
      <c r="B13" s="10" t="s">
        <v>106</v>
      </c>
      <c r="C13" s="11">
        <v>4.5138888888888887E-4</v>
      </c>
      <c r="D13" s="12">
        <f t="shared" si="0"/>
        <v>1.1487481590574377E-2</v>
      </c>
      <c r="E13" s="12">
        <f t="shared" si="1"/>
        <v>7.6216533124877873E-3</v>
      </c>
      <c r="F13" s="11">
        <v>2.199074074074074E-4</v>
      </c>
      <c r="G13" s="12">
        <f t="shared" si="2"/>
        <v>1.8737672583826432E-2</v>
      </c>
      <c r="H13" s="12">
        <f t="shared" si="3"/>
        <v>1.1046511627906977E-2</v>
      </c>
      <c r="I13" s="11">
        <v>7.5231481481481482E-4</v>
      </c>
      <c r="J13" s="12">
        <f t="shared" si="4"/>
        <v>2.760084925690022E-2</v>
      </c>
      <c r="K13" s="12">
        <f t="shared" si="5"/>
        <v>1.8227706113292205E-2</v>
      </c>
      <c r="L13" s="13">
        <f t="shared" si="8"/>
        <v>1.4236111111111112E-3</v>
      </c>
      <c r="M13" s="12">
        <f t="shared" si="6"/>
        <v>1.8184506209343591E-2</v>
      </c>
      <c r="N13" s="14">
        <f t="shared" si="7"/>
        <v>1.1823512448332215E-2</v>
      </c>
    </row>
    <row r="14" spans="2:14" x14ac:dyDescent="0.25">
      <c r="B14" s="10" t="s">
        <v>107</v>
      </c>
      <c r="C14" s="11">
        <v>1.9675925925925926E-4</v>
      </c>
      <c r="D14" s="12">
        <f t="shared" si="0"/>
        <v>5.0073637702503695E-3</v>
      </c>
      <c r="E14" s="12">
        <f t="shared" si="1"/>
        <v>3.3222591362126255E-3</v>
      </c>
      <c r="F14" s="11">
        <v>1.1574074074074073E-4</v>
      </c>
      <c r="G14" s="12">
        <f t="shared" si="2"/>
        <v>9.8619329388560158E-3</v>
      </c>
      <c r="H14" s="12">
        <f t="shared" si="3"/>
        <v>5.8139534883720921E-3</v>
      </c>
      <c r="I14" s="11">
        <v>1.273148148148148E-4</v>
      </c>
      <c r="J14" s="12">
        <f t="shared" si="4"/>
        <v>4.6709129511677289E-3</v>
      </c>
      <c r="K14" s="12">
        <f t="shared" si="5"/>
        <v>3.0846887268648347E-3</v>
      </c>
      <c r="L14" s="13">
        <f t="shared" si="8"/>
        <v>4.3981481481481481E-4</v>
      </c>
      <c r="M14" s="12">
        <f t="shared" si="6"/>
        <v>5.6179775280898892E-3</v>
      </c>
      <c r="N14" s="14">
        <f t="shared" si="7"/>
        <v>3.6527924637123916E-3</v>
      </c>
    </row>
    <row r="15" spans="2:14" x14ac:dyDescent="0.25">
      <c r="B15" s="10" t="s">
        <v>183</v>
      </c>
      <c r="C15" s="15">
        <v>6.9444444444444444E-5</v>
      </c>
      <c r="D15" s="12">
        <f t="shared" si="0"/>
        <v>1.7673048600883657E-3</v>
      </c>
      <c r="E15" s="12">
        <f t="shared" si="1"/>
        <v>1.1725620480750442E-3</v>
      </c>
      <c r="F15" s="15"/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6.9444444444444444E-5</v>
      </c>
      <c r="M15" s="12">
        <f>IFERROR(L15/L$20,0)</f>
        <v>8.8704908338261407E-4</v>
      </c>
      <c r="N15" s="14">
        <f>IFERROR(L15/L$31,0)</f>
        <v>5.7675670479669344E-4</v>
      </c>
    </row>
    <row r="16" spans="2:14" x14ac:dyDescent="0.25">
      <c r="B16" s="10" t="s">
        <v>217</v>
      </c>
      <c r="C16" s="11">
        <v>2.7777777777777778E-4</v>
      </c>
      <c r="D16" s="12">
        <f t="shared" si="0"/>
        <v>7.0692194403534627E-3</v>
      </c>
      <c r="E16" s="12">
        <f t="shared" si="1"/>
        <v>4.6902481923001768E-3</v>
      </c>
      <c r="F16" s="11"/>
      <c r="G16" s="12">
        <f t="shared" si="2"/>
        <v>0</v>
      </c>
      <c r="H16" s="12">
        <f t="shared" si="3"/>
        <v>0</v>
      </c>
      <c r="I16" s="11">
        <v>3.2407407407407406E-4</v>
      </c>
      <c r="J16" s="12">
        <f t="shared" si="4"/>
        <v>1.1889596602972402E-2</v>
      </c>
      <c r="K16" s="12">
        <f t="shared" si="5"/>
        <v>7.8519349411104895E-3</v>
      </c>
      <c r="L16" s="13">
        <f t="shared" si="8"/>
        <v>6.018518518518519E-4</v>
      </c>
      <c r="M16" s="12">
        <f>IFERROR(L16/L$20,0)</f>
        <v>7.6877587226493226E-3</v>
      </c>
      <c r="N16" s="14">
        <f>IFERROR(L16/L$31,0)</f>
        <v>4.9985581082380099E-3</v>
      </c>
    </row>
    <row r="17" spans="2:14" x14ac:dyDescent="0.25">
      <c r="B17" s="10" t="s">
        <v>218</v>
      </c>
      <c r="C17" s="11">
        <v>1.0416666666666667E-4</v>
      </c>
      <c r="D17" s="12">
        <f t="shared" ref="D17" si="9">IFERROR(C17/C$20,0)</f>
        <v>2.6509572901325489E-3</v>
      </c>
      <c r="E17" s="12">
        <f t="shared" ref="E17" si="10">IFERROR(C17/C$31,0)</f>
        <v>1.7588430721125665E-3</v>
      </c>
      <c r="F17" s="11">
        <v>1.5046296296296297E-4</v>
      </c>
      <c r="G17" s="12">
        <f t="shared" ref="G17" si="11">IFERROR(F17/F$20,0)</f>
        <v>1.2820512820512822E-2</v>
      </c>
      <c r="H17" s="12">
        <f t="shared" ref="H17" si="12">IFERROR(F17/F$31,0)</f>
        <v>7.5581395348837208E-3</v>
      </c>
      <c r="I17" s="11">
        <v>1.9675925925925926E-4</v>
      </c>
      <c r="J17" s="12">
        <f t="shared" ref="J17" si="13">IFERROR(I17/I$20,0)</f>
        <v>7.2186836518046728E-3</v>
      </c>
      <c r="K17" s="12">
        <f t="shared" ref="K17" si="14">IFERROR(I17/I$31,0)</f>
        <v>4.7672462142456544E-3</v>
      </c>
      <c r="L17" s="13">
        <f t="shared" si="8"/>
        <v>4.5138888888888892E-4</v>
      </c>
      <c r="M17" s="12">
        <f t="shared" ref="M17:M18" si="15">IFERROR(L17/L$20,0)</f>
        <v>5.7658190419869922E-3</v>
      </c>
      <c r="N17" s="14">
        <f t="shared" ref="N17:N18" si="16">IFERROR(L17/L$31,0)</f>
        <v>3.7489185811785072E-3</v>
      </c>
    </row>
    <row r="18" spans="2:14" x14ac:dyDescent="0.25">
      <c r="B18" s="10" t="s">
        <v>163</v>
      </c>
      <c r="C18" s="11">
        <v>4.1666666666666664E-4</v>
      </c>
      <c r="D18" s="12">
        <f t="shared" si="0"/>
        <v>1.0603829160530194E-2</v>
      </c>
      <c r="E18" s="12">
        <f t="shared" si="1"/>
        <v>7.0353722884502652E-3</v>
      </c>
      <c r="F18" s="11">
        <v>2.4305555555555555E-4</v>
      </c>
      <c r="G18" s="12">
        <f t="shared" si="2"/>
        <v>2.0710059171597635E-2</v>
      </c>
      <c r="H18" s="12">
        <f t="shared" si="3"/>
        <v>1.2209302325581395E-2</v>
      </c>
      <c r="I18" s="11">
        <v>3.2407407407407406E-4</v>
      </c>
      <c r="J18" s="12">
        <f t="shared" si="4"/>
        <v>1.1889596602972402E-2</v>
      </c>
      <c r="K18" s="12">
        <f t="shared" si="5"/>
        <v>7.8519349411104895E-3</v>
      </c>
      <c r="L18" s="13">
        <f t="shared" si="8"/>
        <v>9.837962962962962E-4</v>
      </c>
      <c r="M18" s="12">
        <f t="shared" si="15"/>
        <v>1.2566528681253698E-2</v>
      </c>
      <c r="N18" s="14">
        <f t="shared" si="16"/>
        <v>8.1707199846198231E-3</v>
      </c>
    </row>
    <row r="19" spans="2:14" ht="15.75" thickBot="1" x14ac:dyDescent="0.3">
      <c r="B19" s="10" t="s">
        <v>13</v>
      </c>
      <c r="C19" s="11">
        <v>1.3194444444444443E-3</v>
      </c>
      <c r="D19" s="12">
        <f t="shared" si="0"/>
        <v>3.3578792341678945E-2</v>
      </c>
      <c r="E19" s="12">
        <f t="shared" si="1"/>
        <v>2.2278678913425838E-2</v>
      </c>
      <c r="F19" s="11">
        <v>9.0277777777777774E-4</v>
      </c>
      <c r="G19" s="12">
        <f t="shared" si="2"/>
        <v>7.6923076923076927E-2</v>
      </c>
      <c r="H19" s="12">
        <f t="shared" si="3"/>
        <v>4.5348837209302321E-2</v>
      </c>
      <c r="I19" s="11">
        <v>4.5138888888888887E-4</v>
      </c>
      <c r="J19" s="12">
        <f t="shared" si="4"/>
        <v>1.6560509554140131E-2</v>
      </c>
      <c r="K19" s="12">
        <f t="shared" si="5"/>
        <v>1.0936623667975324E-2</v>
      </c>
      <c r="L19" s="13">
        <f t="shared" si="8"/>
        <v>2.6736111111111105E-3</v>
      </c>
      <c r="M19" s="12">
        <f>IFERROR(L19/L$20,0)</f>
        <v>3.4151389710230635E-2</v>
      </c>
      <c r="N19" s="14">
        <f>IFERROR(L19/L$31,0)</f>
        <v>2.2205133134672692E-2</v>
      </c>
    </row>
    <row r="20" spans="2:14" ht="16.5" thickTop="1" thickBot="1" x14ac:dyDescent="0.3">
      <c r="B20" s="31" t="s">
        <v>3</v>
      </c>
      <c r="C20" s="32">
        <f>SUM(C7:C19)</f>
        <v>3.9293981481481471E-2</v>
      </c>
      <c r="D20" s="33">
        <f>IFERROR(SUM(D7:D19),0)</f>
        <v>0.99999999999999989</v>
      </c>
      <c r="E20" s="33">
        <f>IFERROR(SUM(E7:E19),0)</f>
        <v>0.66347469220246225</v>
      </c>
      <c r="F20" s="32">
        <f>SUM(F7:F19)</f>
        <v>1.173611111111111E-2</v>
      </c>
      <c r="G20" s="33">
        <f>IFERROR(SUM(G7:G19),0)</f>
        <v>1</v>
      </c>
      <c r="H20" s="33">
        <f>IFERROR(SUM(H7:H19),0)</f>
        <v>0.5895348837209301</v>
      </c>
      <c r="I20" s="32">
        <f>SUM(I7:I19)</f>
        <v>2.7256944444444438E-2</v>
      </c>
      <c r="J20" s="33">
        <f>IFERROR(SUM(J7:J19),0)</f>
        <v>1.0000000000000002</v>
      </c>
      <c r="K20" s="33">
        <f>IFERROR(SUM(K7:K19),0)</f>
        <v>0.66040381379697133</v>
      </c>
      <c r="L20" s="32">
        <f>SUM(L7:L19)</f>
        <v>7.8287037037037016E-2</v>
      </c>
      <c r="M20" s="33">
        <f>IFERROR(SUM(M7:M19),0)</f>
        <v>1.0000000000000002</v>
      </c>
      <c r="N20" s="34">
        <f>IFERROR(SUM(N7:N19),0)</f>
        <v>0.65019705854080567</v>
      </c>
    </row>
    <row r="21" spans="2:14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x14ac:dyDescent="0.25">
      <c r="B23" s="18" t="s">
        <v>15</v>
      </c>
      <c r="C23" s="11">
        <v>3.3449074074074067E-3</v>
      </c>
      <c r="D23" s="19"/>
      <c r="E23" s="12">
        <f>IFERROR(C23/C$31,0)</f>
        <v>5.647840531561462E-2</v>
      </c>
      <c r="F23" s="11">
        <v>1.1805555555555556E-3</v>
      </c>
      <c r="G23" s="19"/>
      <c r="H23" s="12">
        <f>IFERROR(F23/F$31,0)</f>
        <v>5.9302325581395345E-2</v>
      </c>
      <c r="I23" s="11">
        <v>1.4583333333333334E-3</v>
      </c>
      <c r="J23" s="19"/>
      <c r="K23" s="12">
        <f>IFERROR(I23/I$31,0)</f>
        <v>3.5333707234997201E-2</v>
      </c>
      <c r="L23" s="13">
        <f>SUM(C23,F23,I23)</f>
        <v>5.9837962962962952E-3</v>
      </c>
      <c r="M23" s="19"/>
      <c r="N23" s="14">
        <f>IFERROR(L23/L$31,0)</f>
        <v>4.9697202729981738E-2</v>
      </c>
    </row>
    <row r="24" spans="2:14" x14ac:dyDescent="0.25">
      <c r="B24" s="18" t="s">
        <v>16</v>
      </c>
      <c r="C24" s="11">
        <v>0</v>
      </c>
      <c r="D24" s="19"/>
      <c r="E24" s="12">
        <f t="shared" ref="E24:E28" si="17">IFERROR(C24/C$31,0)</f>
        <v>0</v>
      </c>
      <c r="F24" s="11"/>
      <c r="G24" s="19"/>
      <c r="H24" s="12">
        <f t="shared" ref="H24:H28" si="18">IFERROR(F24/F$31,0)</f>
        <v>0</v>
      </c>
      <c r="I24" s="11"/>
      <c r="J24" s="19"/>
      <c r="K24" s="12">
        <f t="shared" ref="K24:K28" si="19">IFERROR(I24/I$31,0)</f>
        <v>0</v>
      </c>
      <c r="L24" s="13">
        <f t="shared" ref="L24:L28" si="20">SUM(C24,F24,I24)</f>
        <v>0</v>
      </c>
      <c r="M24" s="19"/>
      <c r="N24" s="14">
        <f t="shared" ref="N24:N28" si="21">IFERROR(L24/L$31,0)</f>
        <v>0</v>
      </c>
    </row>
    <row r="25" spans="2:14" x14ac:dyDescent="0.25">
      <c r="B25" s="18" t="s">
        <v>17</v>
      </c>
      <c r="C25" s="11">
        <v>8.4490740740740728E-4</v>
      </c>
      <c r="D25" s="19"/>
      <c r="E25" s="12">
        <f t="shared" si="17"/>
        <v>1.4266171584913038E-2</v>
      </c>
      <c r="F25" s="11">
        <v>6.8287037037037036E-4</v>
      </c>
      <c r="G25" s="19"/>
      <c r="H25" s="12">
        <f t="shared" si="18"/>
        <v>3.4302325581395343E-2</v>
      </c>
      <c r="I25" s="11">
        <v>8.2175925925925927E-4</v>
      </c>
      <c r="J25" s="19"/>
      <c r="K25" s="12">
        <f t="shared" si="19"/>
        <v>1.9910263600673026E-2</v>
      </c>
      <c r="L25" s="13">
        <f t="shared" si="20"/>
        <v>2.3495370370370371E-3</v>
      </c>
      <c r="M25" s="19"/>
      <c r="N25" s="14">
        <f t="shared" si="21"/>
        <v>1.951360184562146E-2</v>
      </c>
    </row>
    <row r="26" spans="2:14" x14ac:dyDescent="0.25">
      <c r="B26" s="18" t="s">
        <v>18</v>
      </c>
      <c r="C26" s="11">
        <v>2.1874999999999998E-3</v>
      </c>
      <c r="D26" s="19"/>
      <c r="E26" s="12">
        <f t="shared" si="17"/>
        <v>3.6935704514363892E-2</v>
      </c>
      <c r="F26" s="11">
        <v>1.3773148148148147E-3</v>
      </c>
      <c r="G26" s="19"/>
      <c r="H26" s="12">
        <f t="shared" si="18"/>
        <v>6.9186046511627894E-2</v>
      </c>
      <c r="I26" s="11">
        <v>1.5393518518518514E-3</v>
      </c>
      <c r="J26" s="19"/>
      <c r="K26" s="12">
        <f t="shared" si="19"/>
        <v>3.7296690970274812E-2</v>
      </c>
      <c r="L26" s="13">
        <f t="shared" si="20"/>
        <v>5.1041666666666657E-3</v>
      </c>
      <c r="M26" s="19"/>
      <c r="N26" s="14">
        <f t="shared" si="21"/>
        <v>4.2391617802556958E-2</v>
      </c>
    </row>
    <row r="27" spans="2:14" x14ac:dyDescent="0.25">
      <c r="B27" s="18" t="s">
        <v>19</v>
      </c>
      <c r="C27" s="11">
        <v>1.0011574074074074E-2</v>
      </c>
      <c r="D27" s="19"/>
      <c r="E27" s="12">
        <f t="shared" si="17"/>
        <v>0.16904436193081887</v>
      </c>
      <c r="F27" s="11">
        <v>4.1087962962962962E-3</v>
      </c>
      <c r="G27" s="19"/>
      <c r="H27" s="12">
        <f t="shared" si="18"/>
        <v>0.20639534883720928</v>
      </c>
      <c r="I27" s="11">
        <v>8.5185185185185155E-3</v>
      </c>
      <c r="J27" s="19"/>
      <c r="K27" s="12">
        <f t="shared" si="19"/>
        <v>0.20639371845204707</v>
      </c>
      <c r="L27" s="13">
        <f t="shared" si="20"/>
        <v>2.2638888888888885E-2</v>
      </c>
      <c r="M27" s="19"/>
      <c r="N27" s="14">
        <f t="shared" si="21"/>
        <v>0.18802268576372203</v>
      </c>
    </row>
    <row r="28" spans="2:14" ht="15.75" thickBot="1" x14ac:dyDescent="0.3">
      <c r="B28" s="23" t="s">
        <v>20</v>
      </c>
      <c r="C28" s="20">
        <v>3.5416666666666661E-3</v>
      </c>
      <c r="D28" s="24"/>
      <c r="E28" s="21">
        <f t="shared" si="17"/>
        <v>5.9800664451827253E-2</v>
      </c>
      <c r="F28" s="20">
        <v>8.2175925925925927E-4</v>
      </c>
      <c r="G28" s="24"/>
      <c r="H28" s="21">
        <f t="shared" si="18"/>
        <v>4.1279069767441862E-2</v>
      </c>
      <c r="I28" s="20">
        <v>1.6782407407407408E-3</v>
      </c>
      <c r="J28" s="24"/>
      <c r="K28" s="21">
        <f t="shared" si="19"/>
        <v>4.0661805945036461E-2</v>
      </c>
      <c r="L28" s="13">
        <f t="shared" si="20"/>
        <v>6.0416666666666657E-3</v>
      </c>
      <c r="M28" s="24"/>
      <c r="N28" s="22">
        <f t="shared" si="21"/>
        <v>5.017783331731232E-2</v>
      </c>
    </row>
    <row r="29" spans="2:14" ht="16.5" thickTop="1" thickBot="1" x14ac:dyDescent="0.3">
      <c r="B29" s="31" t="s">
        <v>3</v>
      </c>
      <c r="C29" s="32">
        <f>SUM(C23:C28)</f>
        <v>1.9930555555555552E-2</v>
      </c>
      <c r="D29" s="33"/>
      <c r="E29" s="33">
        <f>IFERROR(SUM(E23:E28),0)</f>
        <v>0.3365253077975377</v>
      </c>
      <c r="F29" s="32">
        <f>SUM(F23:F28)</f>
        <v>8.1712962962962963E-3</v>
      </c>
      <c r="G29" s="33"/>
      <c r="H29" s="33">
        <f>IFERROR(SUM(H23:H28),0)</f>
        <v>0.41046511627906968</v>
      </c>
      <c r="I29" s="32">
        <f>SUM(I23:I28)</f>
        <v>1.4016203703703701E-2</v>
      </c>
      <c r="J29" s="33"/>
      <c r="K29" s="33">
        <f>IFERROR(SUM(K23:K28),0)</f>
        <v>0.33959618620302856</v>
      </c>
      <c r="L29" s="32">
        <f>SUM(L23:L28)</f>
        <v>4.2118055555555547E-2</v>
      </c>
      <c r="M29" s="33"/>
      <c r="N29" s="34">
        <f>IFERROR(SUM(N23:N28),0)</f>
        <v>0.34980294145919444</v>
      </c>
    </row>
    <row r="30" spans="2:14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6.5" thickTop="1" thickBot="1" x14ac:dyDescent="0.3">
      <c r="B31" s="31" t="s">
        <v>6</v>
      </c>
      <c r="C31" s="32">
        <f>SUM(C20,C29)</f>
        <v>5.922453703703702E-2</v>
      </c>
      <c r="D31" s="35"/>
      <c r="E31" s="36">
        <f>IFERROR(SUM(E20,E29),0)</f>
        <v>1</v>
      </c>
      <c r="F31" s="32">
        <f>SUM(F20,F29)</f>
        <v>1.9907407407407408E-2</v>
      </c>
      <c r="G31" s="35"/>
      <c r="H31" s="36">
        <f>IFERROR(SUM(H20,H29),0)</f>
        <v>0.99999999999999978</v>
      </c>
      <c r="I31" s="32">
        <f>SUM(I20,I29)</f>
        <v>4.1273148148148142E-2</v>
      </c>
      <c r="J31" s="35"/>
      <c r="K31" s="36">
        <f>IFERROR(SUM(K20,K29),0)</f>
        <v>0.99999999999999989</v>
      </c>
      <c r="L31" s="37">
        <f>SUM(L20,L29)</f>
        <v>0.12040509259259256</v>
      </c>
      <c r="M31" s="35"/>
      <c r="N31" s="38">
        <f>IFERROR(SUM(N20,N29),0)</f>
        <v>1</v>
      </c>
    </row>
    <row r="32" spans="2:14" ht="66" customHeight="1" thickTop="1" thickBot="1" x14ac:dyDescent="0.3">
      <c r="B32" s="185" t="s">
        <v>157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7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67"/>
  <sheetViews>
    <sheetView showGridLines="0" showZeros="0" view="pageBreakPreview" zoomScale="110" zoomScaleNormal="80" zoomScaleSheetLayoutView="110" zoomScalePageLayoutView="5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88" t="s">
        <v>34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0"/>
    </row>
    <row r="4" spans="2:14" s="5" customFormat="1" ht="15.75" thickBot="1" x14ac:dyDescent="0.3">
      <c r="B4" s="191" t="s">
        <v>224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3"/>
    </row>
    <row r="5" spans="2:14" s="5" customFormat="1" x14ac:dyDescent="0.25">
      <c r="B5" s="39"/>
      <c r="C5" s="194" t="s">
        <v>0</v>
      </c>
      <c r="D5" s="194"/>
      <c r="E5" s="194"/>
      <c r="F5" s="194" t="s">
        <v>1</v>
      </c>
      <c r="G5" s="194"/>
      <c r="H5" s="194"/>
      <c r="I5" s="194" t="s">
        <v>2</v>
      </c>
      <c r="J5" s="194"/>
      <c r="K5" s="194"/>
      <c r="L5" s="194" t="s">
        <v>3</v>
      </c>
      <c r="M5" s="194"/>
      <c r="N5" s="195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2.0277777777777773E-2</v>
      </c>
      <c r="D7" s="12">
        <f t="shared" ref="D7:D19" si="0">IFERROR(C7/C$20,0)</f>
        <v>0.12711311035333381</v>
      </c>
      <c r="E7" s="12">
        <f t="shared" ref="E7:E19" si="1">IFERROR(C7/C$31,0)</f>
        <v>5.3684694346560424E-2</v>
      </c>
      <c r="F7" s="11">
        <v>1.8518518518518519E-3</v>
      </c>
      <c r="G7" s="12">
        <f t="shared" ref="G7:G19" si="2">IFERROR(F7/F$20,0)</f>
        <v>3.2102728731942233E-2</v>
      </c>
      <c r="H7" s="12">
        <f t="shared" ref="H7:H19" si="3">IFERROR(F7/F$31,0)</f>
        <v>1.0017530678687705E-2</v>
      </c>
      <c r="I7" s="11">
        <v>1.9328703703703702E-2</v>
      </c>
      <c r="J7" s="12">
        <f t="shared" ref="J7:J19" si="4">IFERROR(I7/I$20,0)</f>
        <v>0.17212945784374356</v>
      </c>
      <c r="K7" s="12">
        <f t="shared" ref="K7:K19" si="5">IFERROR(I7/I$31,0)</f>
        <v>8.4995928338762211E-2</v>
      </c>
      <c r="L7" s="13">
        <f>SUM(C7,F7,I7)</f>
        <v>4.1458333333333326E-2</v>
      </c>
      <c r="M7" s="12">
        <f t="shared" ref="M7:M15" si="6">IFERROR(L7/L$20,0)</f>
        <v>0.12582106853068251</v>
      </c>
      <c r="N7" s="14">
        <f t="shared" ref="N7:N15" si="7">IFERROR(L7/L$31,0)</f>
        <v>5.2479671818914352E-2</v>
      </c>
    </row>
    <row r="8" spans="2:14" s="5" customFormat="1" x14ac:dyDescent="0.25">
      <c r="B8" s="145" t="s">
        <v>100</v>
      </c>
      <c r="C8" s="11">
        <v>2.0474537037037031E-2</v>
      </c>
      <c r="D8" s="12">
        <f t="shared" si="0"/>
        <v>0.12834651382137413</v>
      </c>
      <c r="E8" s="12">
        <f t="shared" si="1"/>
        <v>5.4205607476635491E-2</v>
      </c>
      <c r="F8" s="11">
        <v>2.44212962962963E-3</v>
      </c>
      <c r="G8" s="12">
        <f t="shared" si="2"/>
        <v>4.2335473515248821E-2</v>
      </c>
      <c r="H8" s="12">
        <f t="shared" si="3"/>
        <v>1.3210618582519413E-2</v>
      </c>
      <c r="I8" s="11">
        <v>1.7361111111111105E-2</v>
      </c>
      <c r="J8" s="12">
        <f t="shared" si="4"/>
        <v>0.1546072974644403</v>
      </c>
      <c r="K8" s="12">
        <f t="shared" si="5"/>
        <v>7.6343648208469034E-2</v>
      </c>
      <c r="L8" s="13">
        <f t="shared" ref="L8:L19" si="8">SUM(C8,F8,I8)</f>
        <v>4.0277777777777767E-2</v>
      </c>
      <c r="M8" s="12">
        <f t="shared" si="6"/>
        <v>0.12223822403315887</v>
      </c>
      <c r="N8" s="14">
        <f t="shared" si="7"/>
        <v>5.0985275803970387E-2</v>
      </c>
    </row>
    <row r="9" spans="2:14" s="5" customFormat="1" x14ac:dyDescent="0.25">
      <c r="B9" s="10" t="s">
        <v>51</v>
      </c>
      <c r="C9" s="11">
        <v>2.2025462962962948E-2</v>
      </c>
      <c r="D9" s="12">
        <f t="shared" si="0"/>
        <v>0.13806863527533911</v>
      </c>
      <c r="E9" s="12">
        <f t="shared" si="1"/>
        <v>5.8311628619580155E-2</v>
      </c>
      <c r="F9" s="11">
        <v>0</v>
      </c>
      <c r="G9" s="12">
        <f t="shared" si="2"/>
        <v>0</v>
      </c>
      <c r="H9" s="12">
        <f t="shared" si="3"/>
        <v>0</v>
      </c>
      <c r="I9" s="11">
        <v>1.6956018518518509E-2</v>
      </c>
      <c r="J9" s="12">
        <f t="shared" si="4"/>
        <v>0.15099979385693665</v>
      </c>
      <c r="K9" s="12">
        <f t="shared" si="5"/>
        <v>7.4562296416938081E-2</v>
      </c>
      <c r="L9" s="13">
        <f t="shared" si="8"/>
        <v>3.8981481481481457E-2</v>
      </c>
      <c r="M9" s="12">
        <f t="shared" si="6"/>
        <v>0.11830412027117211</v>
      </c>
      <c r="N9" s="14">
        <f t="shared" si="7"/>
        <v>4.9344370375796608E-2</v>
      </c>
    </row>
    <row r="10" spans="2:14" s="5" customFormat="1" x14ac:dyDescent="0.25">
      <c r="B10" s="10" t="s">
        <v>11</v>
      </c>
      <c r="C10" s="11">
        <v>2.7511574074074067E-2</v>
      </c>
      <c r="D10" s="12">
        <f t="shared" si="0"/>
        <v>0.17245882609011098</v>
      </c>
      <c r="E10" s="12">
        <f t="shared" si="1"/>
        <v>7.2835912364026326E-2</v>
      </c>
      <c r="F10" s="11">
        <v>5.0925925925925921E-4</v>
      </c>
      <c r="G10" s="12">
        <f t="shared" si="2"/>
        <v>8.8282504012841129E-3</v>
      </c>
      <c r="H10" s="12">
        <f t="shared" si="3"/>
        <v>2.7548209366391185E-3</v>
      </c>
      <c r="I10" s="11">
        <v>2.0393518518518512E-2</v>
      </c>
      <c r="J10" s="12">
        <f t="shared" si="4"/>
        <v>0.18161203875489587</v>
      </c>
      <c r="K10" s="12">
        <f t="shared" si="5"/>
        <v>8.9678338762214968E-2</v>
      </c>
      <c r="L10" s="13">
        <f t="shared" si="8"/>
        <v>4.8414351851851833E-2</v>
      </c>
      <c r="M10" s="12">
        <f t="shared" si="6"/>
        <v>0.14693175032491479</v>
      </c>
      <c r="N10" s="14">
        <f t="shared" si="7"/>
        <v>6.1284887554025315E-2</v>
      </c>
    </row>
    <row r="11" spans="2:14" s="5" customFormat="1" x14ac:dyDescent="0.25">
      <c r="B11" s="10" t="s">
        <v>12</v>
      </c>
      <c r="C11" s="11">
        <v>1.2083333333333321E-2</v>
      </c>
      <c r="D11" s="12">
        <f t="shared" si="0"/>
        <v>7.5745483566712554E-2</v>
      </c>
      <c r="E11" s="12">
        <f t="shared" si="1"/>
        <v>3.1990194576375017E-2</v>
      </c>
      <c r="F11" s="11">
        <v>0</v>
      </c>
      <c r="G11" s="12">
        <f t="shared" si="2"/>
        <v>0</v>
      </c>
      <c r="H11" s="12">
        <f t="shared" si="3"/>
        <v>0</v>
      </c>
      <c r="I11" s="11">
        <v>1.0405092592592593E-2</v>
      </c>
      <c r="J11" s="12">
        <f t="shared" si="4"/>
        <v>9.2661306947021252E-2</v>
      </c>
      <c r="K11" s="12">
        <f t="shared" si="5"/>
        <v>4.575529315960912E-2</v>
      </c>
      <c r="L11" s="13">
        <f t="shared" si="8"/>
        <v>2.2488425925925912E-2</v>
      </c>
      <c r="M11" s="12">
        <f t="shared" si="6"/>
        <v>6.8249675085180345E-2</v>
      </c>
      <c r="N11" s="14">
        <f t="shared" si="7"/>
        <v>2.8466778990550123E-2</v>
      </c>
    </row>
    <row r="12" spans="2:14" s="5" customFormat="1" x14ac:dyDescent="0.25">
      <c r="B12" s="10" t="s">
        <v>162</v>
      </c>
      <c r="C12" s="11">
        <v>2.6828703703703709E-2</v>
      </c>
      <c r="D12" s="12">
        <f t="shared" si="0"/>
        <v>0.16817819052455929</v>
      </c>
      <c r="E12" s="12">
        <f t="shared" si="1"/>
        <v>7.1028037383177575E-2</v>
      </c>
      <c r="F12" s="11">
        <v>1.3310185185185185E-3</v>
      </c>
      <c r="G12" s="12">
        <f t="shared" si="2"/>
        <v>2.3073836276083476E-2</v>
      </c>
      <c r="H12" s="12">
        <f t="shared" si="3"/>
        <v>7.2001001753067874E-3</v>
      </c>
      <c r="I12" s="11">
        <v>1.9965277777777773E-2</v>
      </c>
      <c r="J12" s="12">
        <f t="shared" si="4"/>
        <v>0.17779839208410636</v>
      </c>
      <c r="K12" s="12">
        <f t="shared" si="5"/>
        <v>8.7795195439739404E-2</v>
      </c>
      <c r="L12" s="13">
        <f t="shared" si="8"/>
        <v>4.8125000000000001E-2</v>
      </c>
      <c r="M12" s="12">
        <f t="shared" si="6"/>
        <v>0.1460536021637571</v>
      </c>
      <c r="N12" s="14">
        <f t="shared" si="7"/>
        <v>6.0918614020950841E-2</v>
      </c>
    </row>
    <row r="13" spans="2:14" s="5" customFormat="1" x14ac:dyDescent="0.25">
      <c r="B13" s="10" t="s">
        <v>106</v>
      </c>
      <c r="C13" s="11">
        <v>2.754629629629629E-3</v>
      </c>
      <c r="D13" s="12">
        <f t="shared" si="0"/>
        <v>1.7267648552564751E-2</v>
      </c>
      <c r="E13" s="12">
        <f t="shared" si="1"/>
        <v>7.292783821051016E-3</v>
      </c>
      <c r="F13" s="11">
        <v>0</v>
      </c>
      <c r="G13" s="12">
        <f t="shared" si="2"/>
        <v>0</v>
      </c>
      <c r="H13" s="12">
        <f t="shared" si="3"/>
        <v>0</v>
      </c>
      <c r="I13" s="11">
        <v>2.0254629629629629E-3</v>
      </c>
      <c r="J13" s="12">
        <f t="shared" si="4"/>
        <v>1.803751803751804E-2</v>
      </c>
      <c r="K13" s="12">
        <f t="shared" si="5"/>
        <v>8.9067589576547236E-3</v>
      </c>
      <c r="L13" s="13">
        <f t="shared" ref="L13:L14" si="9">SUM(C13,F13,I13)</f>
        <v>4.7800925925925919E-3</v>
      </c>
      <c r="M13" s="12">
        <f t="shared" si="6"/>
        <v>1.450700762232604E-2</v>
      </c>
      <c r="N13" s="14">
        <f t="shared" si="7"/>
        <v>6.0508387663907393E-3</v>
      </c>
    </row>
    <row r="14" spans="2:14" s="5" customFormat="1" x14ac:dyDescent="0.25">
      <c r="B14" s="10" t="s">
        <v>107</v>
      </c>
      <c r="C14" s="11">
        <v>8.7962962962962962E-4</v>
      </c>
      <c r="D14" s="12">
        <f t="shared" si="0"/>
        <v>5.5140390335921066E-3</v>
      </c>
      <c r="E14" s="12">
        <f t="shared" si="1"/>
        <v>2.3287881109238543E-3</v>
      </c>
      <c r="F14" s="11">
        <v>0</v>
      </c>
      <c r="G14" s="12">
        <f t="shared" si="2"/>
        <v>0</v>
      </c>
      <c r="H14" s="12">
        <f t="shared" si="3"/>
        <v>0</v>
      </c>
      <c r="I14" s="11">
        <v>4.0509259259259258E-4</v>
      </c>
      <c r="J14" s="12">
        <f t="shared" si="4"/>
        <v>3.6075036075036079E-3</v>
      </c>
      <c r="K14" s="12">
        <f t="shared" si="5"/>
        <v>1.7813517915309448E-3</v>
      </c>
      <c r="L14" s="13">
        <f t="shared" si="9"/>
        <v>1.2847222222222223E-3</v>
      </c>
      <c r="M14" s="12">
        <f t="shared" si="6"/>
        <v>3.8989778355404134E-3</v>
      </c>
      <c r="N14" s="14">
        <f t="shared" si="7"/>
        <v>1.6262544868507801E-3</v>
      </c>
    </row>
    <row r="15" spans="2:14" s="5" customFormat="1" x14ac:dyDescent="0.25">
      <c r="B15" s="10" t="s">
        <v>183</v>
      </c>
      <c r="C15" s="15">
        <v>3.3333333333333327E-3</v>
      </c>
      <c r="D15" s="12">
        <f t="shared" si="0"/>
        <v>2.0895305811506927E-2</v>
      </c>
      <c r="E15" s="12">
        <f t="shared" si="1"/>
        <v>8.8248812624482885E-3</v>
      </c>
      <c r="F15" s="15"/>
      <c r="G15" s="12">
        <f t="shared" si="2"/>
        <v>0</v>
      </c>
      <c r="H15" s="12">
        <f t="shared" si="3"/>
        <v>0</v>
      </c>
      <c r="I15" s="11">
        <v>1.0069444444444444E-3</v>
      </c>
      <c r="J15" s="12">
        <f t="shared" si="4"/>
        <v>8.9672232529375406E-3</v>
      </c>
      <c r="K15" s="12">
        <f t="shared" si="5"/>
        <v>4.4279315960912054E-3</v>
      </c>
      <c r="L15" s="13">
        <f t="shared" si="8"/>
        <v>4.3402777777777771E-3</v>
      </c>
      <c r="M15" s="12">
        <f t="shared" si="6"/>
        <v>1.3172222417366259E-2</v>
      </c>
      <c r="N15" s="14">
        <f t="shared" si="7"/>
        <v>5.4941029961174991E-3</v>
      </c>
    </row>
    <row r="16" spans="2:14" s="5" customFormat="1" x14ac:dyDescent="0.25">
      <c r="B16" s="10" t="s">
        <v>217</v>
      </c>
      <c r="C16" s="11">
        <v>2.2337962962962967E-3</v>
      </c>
      <c r="D16" s="12">
        <f t="shared" ref="D16:D17" si="10">IFERROR(C16/C$20,0)</f>
        <v>1.4002757019516801E-2</v>
      </c>
      <c r="E16" s="12">
        <f t="shared" ref="E16:E17" si="11">IFERROR(C16/C$31,0)</f>
        <v>5.913896123793473E-3</v>
      </c>
      <c r="F16" s="11"/>
      <c r="G16" s="12">
        <f t="shared" si="2"/>
        <v>0</v>
      </c>
      <c r="H16" s="12">
        <f t="shared" si="3"/>
        <v>0</v>
      </c>
      <c r="I16" s="11">
        <v>1.3194444444444443E-3</v>
      </c>
      <c r="J16" s="12">
        <f t="shared" si="4"/>
        <v>1.1750154607297465E-2</v>
      </c>
      <c r="K16" s="12">
        <f t="shared" si="5"/>
        <v>5.8021172638436482E-3</v>
      </c>
      <c r="L16" s="13">
        <f t="shared" ref="L16:L17" si="12">SUM(C16,F16,I16)</f>
        <v>3.5532407407407409E-3</v>
      </c>
      <c r="M16" s="12">
        <f t="shared" ref="M16:M17" si="13">IFERROR(L16/L$20,0)</f>
        <v>1.078365941901718E-2</v>
      </c>
      <c r="N16" s="14">
        <f t="shared" ref="N16:N17" si="14">IFERROR(L16/L$31,0)</f>
        <v>4.4978389861548606E-3</v>
      </c>
    </row>
    <row r="17" spans="2:14" s="5" customFormat="1" x14ac:dyDescent="0.25">
      <c r="B17" s="10" t="s">
        <v>218</v>
      </c>
      <c r="C17" s="11">
        <v>8.449074074074075E-4</v>
      </c>
      <c r="D17" s="12">
        <f t="shared" si="10"/>
        <v>5.2963795980555768E-3</v>
      </c>
      <c r="E17" s="12">
        <f t="shared" si="11"/>
        <v>2.2368622644400181E-3</v>
      </c>
      <c r="F17" s="11">
        <v>0</v>
      </c>
      <c r="G17" s="12"/>
      <c r="H17" s="12"/>
      <c r="I17" s="11">
        <v>4.0509259259259264E-4</v>
      </c>
      <c r="J17" s="12">
        <f t="shared" ref="J17" si="15">IFERROR(I17/I$20,0)</f>
        <v>3.6075036075036084E-3</v>
      </c>
      <c r="K17" s="12">
        <f t="shared" ref="K17" si="16">IFERROR(I17/I$31,0)</f>
        <v>1.781351791530945E-3</v>
      </c>
      <c r="L17" s="13">
        <f t="shared" si="12"/>
        <v>1.2500000000000002E-3</v>
      </c>
      <c r="M17" s="12">
        <f t="shared" si="13"/>
        <v>3.7936000562014838E-3</v>
      </c>
      <c r="N17" s="14">
        <f t="shared" si="14"/>
        <v>1.5823016628818403E-3</v>
      </c>
    </row>
    <row r="18" spans="2:14" s="5" customFormat="1" x14ac:dyDescent="0.25">
      <c r="B18" s="10" t="s">
        <v>163</v>
      </c>
      <c r="C18" s="11">
        <v>2.627314814814815E-3</v>
      </c>
      <c r="D18" s="12">
        <f t="shared" si="0"/>
        <v>1.6469563955597479E-2</v>
      </c>
      <c r="E18" s="12">
        <f t="shared" si="1"/>
        <v>6.9557223839436183E-3</v>
      </c>
      <c r="F18" s="11">
        <v>0</v>
      </c>
      <c r="G18" s="12">
        <f t="shared" si="2"/>
        <v>0</v>
      </c>
      <c r="H18" s="12">
        <f t="shared" si="3"/>
        <v>0</v>
      </c>
      <c r="I18" s="11">
        <v>1.4004629629629629E-3</v>
      </c>
      <c r="J18" s="12">
        <f t="shared" si="4"/>
        <v>1.2471655328798188E-2</v>
      </c>
      <c r="K18" s="12">
        <f t="shared" si="5"/>
        <v>6.1583876221498373E-3</v>
      </c>
      <c r="L18" s="13">
        <f t="shared" ref="L18" si="17">SUM(C18,F18,I18)</f>
        <v>4.0277777777777777E-3</v>
      </c>
      <c r="M18" s="12">
        <f t="shared" ref="M18" si="18">IFERROR(L18/L$20,0)</f>
        <v>1.222382240331589E-2</v>
      </c>
      <c r="N18" s="14">
        <f t="shared" ref="N18" si="19">IFERROR(L18/L$31,0)</f>
        <v>5.0985275803970397E-3</v>
      </c>
    </row>
    <row r="19" spans="2:14" s="5" customFormat="1" ht="15.75" thickBot="1" x14ac:dyDescent="0.3">
      <c r="B19" s="10" t="s">
        <v>13</v>
      </c>
      <c r="C19" s="11">
        <v>1.7650462962962962E-2</v>
      </c>
      <c r="D19" s="12">
        <f t="shared" si="0"/>
        <v>0.11064354639773635</v>
      </c>
      <c r="E19" s="12">
        <f t="shared" si="1"/>
        <v>4.6728971962616814E-2</v>
      </c>
      <c r="F19" s="11">
        <v>5.1550925925925896E-2</v>
      </c>
      <c r="G19" s="12">
        <f t="shared" si="2"/>
        <v>0.89365971107544129</v>
      </c>
      <c r="H19" s="12">
        <f t="shared" si="3"/>
        <v>0.27886301026796884</v>
      </c>
      <c r="I19" s="11">
        <v>1.3194444444444443E-3</v>
      </c>
      <c r="J19" s="12">
        <f t="shared" si="4"/>
        <v>1.1750154607297465E-2</v>
      </c>
      <c r="K19" s="12">
        <f t="shared" si="5"/>
        <v>5.8021172638436482E-3</v>
      </c>
      <c r="L19" s="13">
        <f t="shared" si="8"/>
        <v>7.0520833333333297E-2</v>
      </c>
      <c r="M19" s="12">
        <f>IFERROR(L19/L$20,0)</f>
        <v>0.21402226983736691</v>
      </c>
      <c r="N19" s="14">
        <f>IFERROR(L19/L$31,0)</f>
        <v>8.9268185480917098E-2</v>
      </c>
    </row>
    <row r="20" spans="2:14" s="5" customFormat="1" ht="16.5" thickTop="1" thickBot="1" x14ac:dyDescent="0.3">
      <c r="B20" s="31" t="s">
        <v>3</v>
      </c>
      <c r="C20" s="32">
        <f>SUM(C7:C19)</f>
        <v>0.15952546296296294</v>
      </c>
      <c r="D20" s="33">
        <f>IFERROR(SUM(D7:D19),0)</f>
        <v>0.99999999999999989</v>
      </c>
      <c r="E20" s="33">
        <f>IFERROR(SUM(E7:E19),0)</f>
        <v>0.4223379806955721</v>
      </c>
      <c r="F20" s="32">
        <f>SUM(F7:F19)</f>
        <v>5.7685185185185159E-2</v>
      </c>
      <c r="G20" s="33">
        <f>IFERROR(SUM(G7:G19),0)</f>
        <v>0.99999999999999989</v>
      </c>
      <c r="H20" s="33">
        <f>IFERROR(SUM(H7:H19),0)</f>
        <v>0.31204608064112188</v>
      </c>
      <c r="I20" s="32">
        <f>SUM(I7:I19)</f>
        <v>0.11229166666666665</v>
      </c>
      <c r="J20" s="33">
        <f>IFERROR(SUM(J7:J19),0)</f>
        <v>0.99999999999999989</v>
      </c>
      <c r="K20" s="33">
        <f>IFERROR(SUM(K7:K19),0)</f>
        <v>0.49379071661237783</v>
      </c>
      <c r="L20" s="32">
        <f>SUM(L7:L19)</f>
        <v>0.32950231481481473</v>
      </c>
      <c r="M20" s="33">
        <f>IFERROR(SUM(M7:M19),0)</f>
        <v>0.99999999999999978</v>
      </c>
      <c r="N20" s="34">
        <f>IFERROR(SUM(N7:N19),0)</f>
        <v>0.41709764852391745</v>
      </c>
    </row>
    <row r="21" spans="2:14" s="5" customFormat="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s="5" customFormat="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s="5" customFormat="1" x14ac:dyDescent="0.25">
      <c r="B23" s="18" t="s">
        <v>15</v>
      </c>
      <c r="C23" s="11">
        <v>3.1099537037037037E-2</v>
      </c>
      <c r="D23" s="19"/>
      <c r="E23" s="12">
        <f>IFERROR(C23/C$31,0)</f>
        <v>8.2334916500689428E-2</v>
      </c>
      <c r="F23" s="11">
        <v>1.0393518518518517E-2</v>
      </c>
      <c r="G23" s="19"/>
      <c r="H23" s="12">
        <f>IFERROR(F23/F$31,0)</f>
        <v>5.6223390934134733E-2</v>
      </c>
      <c r="I23" s="11">
        <v>1.7280092592592593E-2</v>
      </c>
      <c r="J23" s="19"/>
      <c r="K23" s="12">
        <f>IFERROR(I23/I$31,0)</f>
        <v>7.5987377850162879E-2</v>
      </c>
      <c r="L23" s="13">
        <f>SUM(C23,F23,I23)</f>
        <v>5.8773148148148144E-2</v>
      </c>
      <c r="M23" s="19"/>
      <c r="N23" s="14">
        <f>IFERROR(L23/L$31,0)</f>
        <v>7.4397480038092434E-2</v>
      </c>
    </row>
    <row r="24" spans="2:14" s="5" customFormat="1" x14ac:dyDescent="0.25">
      <c r="B24" s="18" t="s">
        <v>16</v>
      </c>
      <c r="C24" s="11">
        <v>5.3240740740740744E-4</v>
      </c>
      <c r="D24" s="19"/>
      <c r="E24" s="12">
        <f t="shared" ref="E24:E28" si="20">IFERROR(C24/C$31,0)</f>
        <v>1.409529646085491E-3</v>
      </c>
      <c r="F24" s="11"/>
      <c r="G24" s="19"/>
      <c r="H24" s="12">
        <f t="shared" ref="H24:H28" si="21">IFERROR(F24/F$31,0)</f>
        <v>0</v>
      </c>
      <c r="I24" s="11"/>
      <c r="J24" s="19"/>
      <c r="K24" s="12">
        <f t="shared" ref="K24:K28" si="22">IFERROR(I24/I$31,0)</f>
        <v>0</v>
      </c>
      <c r="L24" s="13">
        <f t="shared" ref="L24:L28" si="23">SUM(C24,F24,I24)</f>
        <v>5.3240740740740744E-4</v>
      </c>
      <c r="M24" s="19"/>
      <c r="N24" s="14">
        <f t="shared" ref="N24:N28" si="24">IFERROR(L24/L$31,0)</f>
        <v>6.7394330085708001E-4</v>
      </c>
    </row>
    <row r="25" spans="2:14" s="5" customFormat="1" x14ac:dyDescent="0.25">
      <c r="B25" s="18" t="s">
        <v>17</v>
      </c>
      <c r="C25" s="11">
        <v>8.4490740740740759E-3</v>
      </c>
      <c r="D25" s="19"/>
      <c r="E25" s="12">
        <f t="shared" si="20"/>
        <v>2.2368622644400184E-2</v>
      </c>
      <c r="F25" s="11">
        <v>2.5462962962962961E-4</v>
      </c>
      <c r="G25" s="19"/>
      <c r="H25" s="12">
        <f t="shared" si="21"/>
        <v>1.3774104683195593E-3</v>
      </c>
      <c r="I25" s="11">
        <v>4.8495370370370368E-3</v>
      </c>
      <c r="J25" s="19"/>
      <c r="K25" s="12">
        <f t="shared" si="22"/>
        <v>2.1325325732899022E-2</v>
      </c>
      <c r="L25" s="13">
        <f t="shared" si="23"/>
        <v>1.3553240740740741E-2</v>
      </c>
      <c r="M25" s="19"/>
      <c r="N25" s="14">
        <f t="shared" si="24"/>
        <v>1.715625228920958E-2</v>
      </c>
    </row>
    <row r="26" spans="2:14" s="5" customFormat="1" x14ac:dyDescent="0.25">
      <c r="B26" s="18" t="s">
        <v>18</v>
      </c>
      <c r="C26" s="11">
        <v>5.6863425925925942E-2</v>
      </c>
      <c r="D26" s="19"/>
      <c r="E26" s="12">
        <f t="shared" si="20"/>
        <v>0.15054389459169606</v>
      </c>
      <c r="F26" s="11">
        <v>2.5543981481481483E-2</v>
      </c>
      <c r="G26" s="19"/>
      <c r="H26" s="12">
        <f t="shared" si="21"/>
        <v>0.13817931379914855</v>
      </c>
      <c r="I26" s="11">
        <v>3.1678240740740729E-2</v>
      </c>
      <c r="J26" s="19"/>
      <c r="K26" s="12">
        <f t="shared" si="22"/>
        <v>0.13930171009771983</v>
      </c>
      <c r="L26" s="13">
        <f t="shared" si="23"/>
        <v>0.11408564814814816</v>
      </c>
      <c r="M26" s="19"/>
      <c r="N26" s="14">
        <f t="shared" si="24"/>
        <v>0.14441432862061387</v>
      </c>
    </row>
    <row r="27" spans="2:14" s="5" customFormat="1" x14ac:dyDescent="0.25">
      <c r="B27" s="18" t="s">
        <v>19</v>
      </c>
      <c r="C27" s="11">
        <v>0.11579861111111123</v>
      </c>
      <c r="D27" s="19"/>
      <c r="E27" s="12">
        <f t="shared" si="20"/>
        <v>0.30657269802359455</v>
      </c>
      <c r="F27" s="11">
        <v>8.9837962962962967E-2</v>
      </c>
      <c r="G27" s="19"/>
      <c r="H27" s="12">
        <f t="shared" si="21"/>
        <v>0.4859754570498373</v>
      </c>
      <c r="I27" s="11">
        <v>5.7708333333333341E-2</v>
      </c>
      <c r="J27" s="19"/>
      <c r="K27" s="12">
        <f t="shared" si="22"/>
        <v>0.25376628664495121</v>
      </c>
      <c r="L27" s="13">
        <f t="shared" si="23"/>
        <v>0.26334490740740757</v>
      </c>
      <c r="M27" s="19"/>
      <c r="N27" s="14">
        <f t="shared" si="24"/>
        <v>0.33335286792176416</v>
      </c>
    </row>
    <row r="28" spans="2:14" s="5" customFormat="1" ht="15.75" thickBot="1" x14ac:dyDescent="0.3">
      <c r="B28" s="23" t="s">
        <v>20</v>
      </c>
      <c r="C28" s="20">
        <v>5.4513888888888893E-3</v>
      </c>
      <c r="D28" s="24"/>
      <c r="E28" s="21">
        <f t="shared" si="20"/>
        <v>1.443235789796231E-2</v>
      </c>
      <c r="F28" s="20">
        <v>1.1458333333333333E-3</v>
      </c>
      <c r="G28" s="24"/>
      <c r="H28" s="21">
        <f t="shared" si="21"/>
        <v>6.1983471074380176E-3</v>
      </c>
      <c r="I28" s="20">
        <v>3.5995370370370369E-3</v>
      </c>
      <c r="J28" s="24"/>
      <c r="K28" s="21">
        <f t="shared" si="22"/>
        <v>1.5828583061889251E-2</v>
      </c>
      <c r="L28" s="13">
        <f t="shared" si="23"/>
        <v>1.019675925925926E-2</v>
      </c>
      <c r="M28" s="24"/>
      <c r="N28" s="22">
        <f t="shared" si="24"/>
        <v>1.290747930554538E-2</v>
      </c>
    </row>
    <row r="29" spans="2:14" s="5" customFormat="1" ht="16.5" thickTop="1" thickBot="1" x14ac:dyDescent="0.3">
      <c r="B29" s="31" t="s">
        <v>3</v>
      </c>
      <c r="C29" s="32">
        <f>SUM(C23:C28)</f>
        <v>0.21819444444444455</v>
      </c>
      <c r="D29" s="33"/>
      <c r="E29" s="33">
        <f>IFERROR(SUM(E23:E28),0)</f>
        <v>0.57766201930442795</v>
      </c>
      <c r="F29" s="32">
        <f>SUM(F23:F28)</f>
        <v>0.12717592592592594</v>
      </c>
      <c r="G29" s="33"/>
      <c r="H29" s="33">
        <f>IFERROR(SUM(H23:H28),0)</f>
        <v>0.68795391935887817</v>
      </c>
      <c r="I29" s="32">
        <f>SUM(I23:I28)</f>
        <v>0.11511574074074074</v>
      </c>
      <c r="J29" s="33"/>
      <c r="K29" s="33">
        <f>IFERROR(SUM(K23:K28),0)</f>
        <v>0.50620928338762217</v>
      </c>
      <c r="L29" s="32">
        <f>SUM(L23:L28)</f>
        <v>0.46048611111111132</v>
      </c>
      <c r="M29" s="33"/>
      <c r="N29" s="34">
        <f>IFERROR(SUM(N23:N28),0)</f>
        <v>0.58290235147608249</v>
      </c>
    </row>
    <row r="30" spans="2:14" s="5" customFormat="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s="5" customFormat="1" ht="16.5" thickTop="1" thickBot="1" x14ac:dyDescent="0.3">
      <c r="B31" s="31" t="s">
        <v>6</v>
      </c>
      <c r="C31" s="32">
        <f>SUM(C20,C29)</f>
        <v>0.37771990740740746</v>
      </c>
      <c r="D31" s="35"/>
      <c r="E31" s="36">
        <f>IFERROR(SUM(E20,E29),0)</f>
        <v>1</v>
      </c>
      <c r="F31" s="32">
        <f>SUM(F20,F29)</f>
        <v>0.18486111111111109</v>
      </c>
      <c r="G31" s="35"/>
      <c r="H31" s="36">
        <f>IFERROR(SUM(H20,H29),0)</f>
        <v>1</v>
      </c>
      <c r="I31" s="32">
        <f>SUM(I20,I29)</f>
        <v>0.22740740740740739</v>
      </c>
      <c r="J31" s="35"/>
      <c r="K31" s="36">
        <f>IFERROR(SUM(K20,K29),0)</f>
        <v>1</v>
      </c>
      <c r="L31" s="37">
        <f>SUM(L20,L29)</f>
        <v>0.789988425925926</v>
      </c>
      <c r="M31" s="35"/>
      <c r="N31" s="38">
        <f>IFERROR(SUM(N20,N29),0)</f>
        <v>1</v>
      </c>
    </row>
    <row r="32" spans="2:14" s="5" customFormat="1" ht="66" customHeight="1" thickTop="1" thickBot="1" x14ac:dyDescent="0.3">
      <c r="B32" s="185" t="s">
        <v>160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7"/>
    </row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140625" style="1" customWidth="1"/>
    <col min="15" max="16384" width="8.85546875" style="1"/>
  </cols>
  <sheetData>
    <row r="2" spans="2:14" ht="15.75" thickBot="1" x14ac:dyDescent="0.3"/>
    <row r="3" spans="2:14" x14ac:dyDescent="0.25">
      <c r="B3" s="188" t="s">
        <v>35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0"/>
    </row>
    <row r="4" spans="2:14" ht="15.75" thickBot="1" x14ac:dyDescent="0.3">
      <c r="B4" s="191" t="s">
        <v>224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3"/>
    </row>
    <row r="5" spans="2:14" x14ac:dyDescent="0.25">
      <c r="B5" s="39"/>
      <c r="C5" s="194" t="s">
        <v>0</v>
      </c>
      <c r="D5" s="194"/>
      <c r="E5" s="194"/>
      <c r="F5" s="194" t="s">
        <v>1</v>
      </c>
      <c r="G5" s="194"/>
      <c r="H5" s="194"/>
      <c r="I5" s="194" t="s">
        <v>2</v>
      </c>
      <c r="J5" s="194"/>
      <c r="K5" s="194"/>
      <c r="L5" s="194" t="s">
        <v>3</v>
      </c>
      <c r="M5" s="194"/>
      <c r="N5" s="195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2.5497685185185193E-2</v>
      </c>
      <c r="D7" s="12">
        <f t="shared" ref="D7:D19" si="0">IFERROR(C7/C$20,0)</f>
        <v>0.12824543020142051</v>
      </c>
      <c r="E7" s="12">
        <f t="shared" ref="E7:E19" si="1">IFERROR(C7/C$31,0)</f>
        <v>5.8354524263615155E-2</v>
      </c>
      <c r="F7" s="11">
        <v>2.8124999999999999E-3</v>
      </c>
      <c r="G7" s="12">
        <f t="shared" ref="G7:G19" si="2">IFERROR(F7/F$20,0)</f>
        <v>4.0513504501500514E-2</v>
      </c>
      <c r="H7" s="12">
        <f t="shared" ref="H7:H19" si="3">IFERROR(F7/F$31,0)</f>
        <v>1.373502147863441E-2</v>
      </c>
      <c r="I7" s="11">
        <v>2.3680555555555555E-2</v>
      </c>
      <c r="J7" s="12">
        <f t="shared" ref="J7:J19" si="4">IFERROR(I7/I$20,0)</f>
        <v>0.16969395371983087</v>
      </c>
      <c r="K7" s="12">
        <f t="shared" ref="K7:K19" si="5">IFERROR(I7/I$31,0)</f>
        <v>8.8136469371930759E-2</v>
      </c>
      <c r="L7" s="13">
        <f>SUM(C7,F7,I7)</f>
        <v>5.1990740740740747E-2</v>
      </c>
      <c r="M7" s="12">
        <f t="shared" ref="M7:M15" si="6">IFERROR(L7/L$20,0)</f>
        <v>0.12749411063491617</v>
      </c>
      <c r="N7" s="14">
        <f t="shared" ref="N7:N15" si="7">IFERROR(L7/L$31,0)</f>
        <v>5.7107986473086007E-2</v>
      </c>
    </row>
    <row r="8" spans="2:14" x14ac:dyDescent="0.25">
      <c r="B8" s="145" t="s">
        <v>100</v>
      </c>
      <c r="C8" s="11">
        <v>2.73611111111111E-2</v>
      </c>
      <c r="D8" s="12">
        <f t="shared" si="0"/>
        <v>0.13761788333915473</v>
      </c>
      <c r="E8" s="12">
        <f t="shared" si="1"/>
        <v>6.2619198982835286E-2</v>
      </c>
      <c r="F8" s="11">
        <v>4.4791666666666669E-3</v>
      </c>
      <c r="G8" s="12">
        <f t="shared" si="2"/>
        <v>6.4521507169056372E-2</v>
      </c>
      <c r="H8" s="12">
        <f t="shared" si="3"/>
        <v>2.1874293465973322E-2</v>
      </c>
      <c r="I8" s="11">
        <v>2.1608796296296293E-2</v>
      </c>
      <c r="J8" s="12">
        <f t="shared" si="4"/>
        <v>0.15484780625362862</v>
      </c>
      <c r="K8" s="12">
        <f t="shared" si="5"/>
        <v>8.0425605238218331E-2</v>
      </c>
      <c r="L8" s="13">
        <f t="shared" ref="L8:L19" si="8">SUM(C8,F8,I8)</f>
        <v>5.3449074074074059E-2</v>
      </c>
      <c r="M8" s="12">
        <f t="shared" si="6"/>
        <v>0.13107030340873613</v>
      </c>
      <c r="N8" s="14">
        <f t="shared" si="7"/>
        <v>5.8709857865697032E-2</v>
      </c>
    </row>
    <row r="9" spans="2:14" x14ac:dyDescent="0.25">
      <c r="B9" s="10" t="s">
        <v>51</v>
      </c>
      <c r="C9" s="11">
        <v>2.9988425925925884E-2</v>
      </c>
      <c r="D9" s="12">
        <f t="shared" si="0"/>
        <v>0.1508324601234135</v>
      </c>
      <c r="E9" s="12">
        <f t="shared" si="1"/>
        <v>6.8632125450307127E-2</v>
      </c>
      <c r="F9" s="11">
        <v>1.8865740740740737E-3</v>
      </c>
      <c r="G9" s="12">
        <f t="shared" si="2"/>
        <v>2.7175725241747252E-2</v>
      </c>
      <c r="H9" s="12">
        <f t="shared" si="3"/>
        <v>9.2132037078905705E-3</v>
      </c>
      <c r="I9" s="11">
        <v>2.2916666666666669E-2</v>
      </c>
      <c r="J9" s="12">
        <f t="shared" si="4"/>
        <v>0.16421995521273958</v>
      </c>
      <c r="K9" s="12">
        <f t="shared" si="5"/>
        <v>8.5293357456707186E-2</v>
      </c>
      <c r="L9" s="13">
        <f t="shared" si="8"/>
        <v>5.4791666666666627E-2</v>
      </c>
      <c r="M9" s="12">
        <f t="shared" si="6"/>
        <v>0.13436267135923702</v>
      </c>
      <c r="N9" s="14">
        <f t="shared" si="7"/>
        <v>6.0184596608100834E-2</v>
      </c>
    </row>
    <row r="10" spans="2:14" x14ac:dyDescent="0.25">
      <c r="B10" s="10" t="s">
        <v>11</v>
      </c>
      <c r="C10" s="11">
        <v>3.7245370370370359E-2</v>
      </c>
      <c r="D10" s="12">
        <f t="shared" si="0"/>
        <v>0.1873326347653976</v>
      </c>
      <c r="E10" s="12">
        <f t="shared" si="1"/>
        <v>8.5240517058698798E-2</v>
      </c>
      <c r="F10" s="11">
        <v>3.9699074074074072E-3</v>
      </c>
      <c r="G10" s="12">
        <f t="shared" si="2"/>
        <v>5.7185728576192078E-2</v>
      </c>
      <c r="H10" s="12">
        <f t="shared" si="3"/>
        <v>1.9387293692064208E-2</v>
      </c>
      <c r="I10" s="11">
        <v>2.6631944444444434E-2</v>
      </c>
      <c r="J10" s="12">
        <f t="shared" si="4"/>
        <v>0.19084349340631998</v>
      </c>
      <c r="K10" s="12">
        <f t="shared" si="5"/>
        <v>9.9121219953476336E-2</v>
      </c>
      <c r="L10" s="13">
        <f t="shared" si="8"/>
        <v>6.7847222222222198E-2</v>
      </c>
      <c r="M10" s="12">
        <f t="shared" si="6"/>
        <v>0.16637811142962561</v>
      </c>
      <c r="N10" s="14">
        <f t="shared" si="7"/>
        <v>7.4525159551475956E-2</v>
      </c>
    </row>
    <row r="11" spans="2:14" x14ac:dyDescent="0.25">
      <c r="B11" s="10" t="s">
        <v>12</v>
      </c>
      <c r="C11" s="11">
        <v>1.5405092592592581E-2</v>
      </c>
      <c r="D11" s="12">
        <f t="shared" si="0"/>
        <v>7.7482826871579896E-2</v>
      </c>
      <c r="E11" s="12">
        <f t="shared" si="1"/>
        <v>3.5256410256410207E-2</v>
      </c>
      <c r="F11" s="11">
        <v>7.6388888888888882E-4</v>
      </c>
      <c r="G11" s="12">
        <f t="shared" si="2"/>
        <v>1.1003667889296435E-2</v>
      </c>
      <c r="H11" s="12">
        <f t="shared" si="3"/>
        <v>3.7304996608636667E-3</v>
      </c>
      <c r="I11" s="11">
        <v>1.2662037037037036E-2</v>
      </c>
      <c r="J11" s="12">
        <f t="shared" si="4"/>
        <v>9.0735672223604569E-2</v>
      </c>
      <c r="K11" s="12">
        <f t="shared" si="5"/>
        <v>4.7126733867493761E-2</v>
      </c>
      <c r="L11" s="13">
        <f t="shared" si="8"/>
        <v>2.8831018518518506E-2</v>
      </c>
      <c r="M11" s="12">
        <f t="shared" si="6"/>
        <v>7.0700763488774715E-2</v>
      </c>
      <c r="N11" s="14">
        <f t="shared" si="7"/>
        <v>3.1668743166620029E-2</v>
      </c>
    </row>
    <row r="12" spans="2:14" x14ac:dyDescent="0.25">
      <c r="B12" s="10" t="s">
        <v>162</v>
      </c>
      <c r="C12" s="11">
        <v>3.0162037037037039E-2</v>
      </c>
      <c r="D12" s="12">
        <f t="shared" si="0"/>
        <v>0.15170567004307842</v>
      </c>
      <c r="E12" s="12">
        <f t="shared" si="1"/>
        <v>6.9029455393091729E-2</v>
      </c>
      <c r="F12" s="11">
        <v>2.3263888888888891E-3</v>
      </c>
      <c r="G12" s="12">
        <f t="shared" si="2"/>
        <v>3.351117039013006E-2</v>
      </c>
      <c r="H12" s="12">
        <f t="shared" si="3"/>
        <v>1.1361067148993896E-2</v>
      </c>
      <c r="I12" s="11">
        <v>2.1990740740740738E-2</v>
      </c>
      <c r="J12" s="12">
        <f t="shared" si="4"/>
        <v>0.1575848055071743</v>
      </c>
      <c r="K12" s="12">
        <f t="shared" si="5"/>
        <v>8.1847161195830118E-2</v>
      </c>
      <c r="L12" s="13">
        <f t="shared" si="8"/>
        <v>5.4479166666666662E-2</v>
      </c>
      <c r="M12" s="12">
        <f t="shared" si="6"/>
        <v>0.13359634433627565</v>
      </c>
      <c r="N12" s="14">
        <f t="shared" si="7"/>
        <v>5.9841338452541359E-2</v>
      </c>
    </row>
    <row r="13" spans="2:14" x14ac:dyDescent="0.25">
      <c r="B13" s="10" t="s">
        <v>106</v>
      </c>
      <c r="C13" s="11">
        <v>3.2060185185185182E-3</v>
      </c>
      <c r="D13" s="12">
        <f t="shared" si="0"/>
        <v>1.6125276516474565E-2</v>
      </c>
      <c r="E13" s="12">
        <f t="shared" si="1"/>
        <v>7.3373596100868776E-3</v>
      </c>
      <c r="F13" s="11">
        <v>2.199074074074074E-4</v>
      </c>
      <c r="G13" s="12">
        <f t="shared" si="2"/>
        <v>3.167722574191398E-3</v>
      </c>
      <c r="H13" s="12">
        <f t="shared" si="3"/>
        <v>1.0739317205516617E-3</v>
      </c>
      <c r="I13" s="11">
        <v>2.777777777777777E-3</v>
      </c>
      <c r="J13" s="12">
        <f t="shared" si="4"/>
        <v>1.9905449116695697E-2</v>
      </c>
      <c r="K13" s="12">
        <f t="shared" si="5"/>
        <v>1.0338588782631171E-2</v>
      </c>
      <c r="L13" s="13">
        <f t="shared" ref="L13:L14" si="9">SUM(C13,F13,I13)</f>
        <v>6.2037037037037026E-3</v>
      </c>
      <c r="M13" s="12">
        <f t="shared" si="6"/>
        <v>1.5213010529900945E-2</v>
      </c>
      <c r="N13" s="14">
        <f t="shared" si="7"/>
        <v>6.814310051107322E-3</v>
      </c>
    </row>
    <row r="14" spans="2:14" x14ac:dyDescent="0.25">
      <c r="B14" s="10" t="s">
        <v>107</v>
      </c>
      <c r="C14" s="11">
        <v>1.0763888888888889E-3</v>
      </c>
      <c r="D14" s="12">
        <f t="shared" si="0"/>
        <v>5.4139015019210633E-3</v>
      </c>
      <c r="E14" s="12">
        <f t="shared" si="1"/>
        <v>2.4634456452638257E-3</v>
      </c>
      <c r="F14" s="11">
        <v>1.1574074074074073E-4</v>
      </c>
      <c r="G14" s="12">
        <f t="shared" si="2"/>
        <v>1.6672224074691568E-3</v>
      </c>
      <c r="H14" s="12">
        <f t="shared" si="3"/>
        <v>5.6522722134297982E-4</v>
      </c>
      <c r="I14" s="11">
        <v>5.3240740740740744E-4</v>
      </c>
      <c r="J14" s="12">
        <f t="shared" si="4"/>
        <v>3.8152110807000103E-3</v>
      </c>
      <c r="K14" s="12">
        <f t="shared" si="5"/>
        <v>1.9815628500043083E-3</v>
      </c>
      <c r="L14" s="13">
        <f t="shared" si="9"/>
        <v>1.724537037037037E-3</v>
      </c>
      <c r="M14" s="12">
        <f t="shared" si="6"/>
        <v>4.2289898674538083E-3</v>
      </c>
      <c r="N14" s="14">
        <f t="shared" si="7"/>
        <v>1.89427648808767E-3</v>
      </c>
    </row>
    <row r="15" spans="2:14" x14ac:dyDescent="0.25">
      <c r="B15" s="10" t="s">
        <v>183</v>
      </c>
      <c r="C15" s="15">
        <v>3.4027777777777776E-3</v>
      </c>
      <c r="D15" s="12">
        <f t="shared" si="0"/>
        <v>1.7114914425427879E-2</v>
      </c>
      <c r="E15" s="12">
        <f t="shared" si="1"/>
        <v>7.787666878575965E-3</v>
      </c>
      <c r="F15" s="15"/>
      <c r="G15" s="12">
        <f t="shared" si="2"/>
        <v>0</v>
      </c>
      <c r="H15" s="12">
        <f t="shared" si="3"/>
        <v>0</v>
      </c>
      <c r="I15" s="11">
        <v>1.0069444444444444E-3</v>
      </c>
      <c r="J15" s="12">
        <f t="shared" si="4"/>
        <v>7.2157253048021923E-3</v>
      </c>
      <c r="K15" s="12">
        <f t="shared" si="5"/>
        <v>3.7477384337038003E-3</v>
      </c>
      <c r="L15" s="13">
        <f t="shared" si="8"/>
        <v>4.409722222222222E-3</v>
      </c>
      <c r="M15" s="12">
        <f t="shared" si="6"/>
        <v>1.081372576845571E-2</v>
      </c>
      <c r="N15" s="14">
        <f t="shared" si="7"/>
        <v>4.8437539728953174E-3</v>
      </c>
    </row>
    <row r="16" spans="2:14" x14ac:dyDescent="0.25">
      <c r="B16" s="10" t="s">
        <v>217</v>
      </c>
      <c r="C16" s="11">
        <v>2.5115740740740741E-3</v>
      </c>
      <c r="D16" s="12">
        <f t="shared" ref="D16:D17" si="10">IFERROR(C16/C$20,0)</f>
        <v>1.2632436837815815E-2</v>
      </c>
      <c r="E16" s="12">
        <f t="shared" ref="E16:E17" si="11">IFERROR(C16/C$31,0)</f>
        <v>5.7480398389489267E-3</v>
      </c>
      <c r="F16" s="11"/>
      <c r="G16" s="12">
        <f t="shared" si="2"/>
        <v>0</v>
      </c>
      <c r="H16" s="12">
        <f t="shared" si="3"/>
        <v>0</v>
      </c>
      <c r="I16" s="11">
        <v>1.6435185185185185E-3</v>
      </c>
      <c r="J16" s="12">
        <f t="shared" si="4"/>
        <v>1.1777390727378292E-2</v>
      </c>
      <c r="K16" s="12">
        <f t="shared" si="5"/>
        <v>6.1169983630567776E-3</v>
      </c>
      <c r="L16" s="13">
        <f t="shared" ref="L16:L17" si="12">SUM(C16,F16,I16)</f>
        <v>4.1550925925925922E-3</v>
      </c>
      <c r="M16" s="12">
        <f t="shared" ref="M16:M17" si="13">IFERROR(L16/L$20,0)</f>
        <v>1.0189311157153805E-2</v>
      </c>
      <c r="N16" s="14">
        <f t="shared" ref="N16:N17" si="14">IFERROR(L16/L$31,0)</f>
        <v>4.5640621424394194E-3</v>
      </c>
    </row>
    <row r="17" spans="2:14" x14ac:dyDescent="0.25">
      <c r="B17" s="10" t="s">
        <v>218</v>
      </c>
      <c r="C17" s="11">
        <v>9.4907407407407419E-4</v>
      </c>
      <c r="D17" s="12">
        <f t="shared" si="10"/>
        <v>4.7735475608336264E-3</v>
      </c>
      <c r="E17" s="12">
        <f t="shared" si="11"/>
        <v>2.1720703538885347E-3</v>
      </c>
      <c r="F17" s="11">
        <v>1.5046296296296297E-4</v>
      </c>
      <c r="G17" s="12">
        <f t="shared" ref="G17" si="15">IFERROR(F17/F$20,0)</f>
        <v>2.1673891297099043E-3</v>
      </c>
      <c r="H17" s="12">
        <f t="shared" ref="H17" si="16">IFERROR(F17/F$31,0)</f>
        <v>7.3479538774587393E-4</v>
      </c>
      <c r="I17" s="11">
        <v>6.018518518518519E-4</v>
      </c>
      <c r="J17" s="12">
        <f t="shared" ref="J17" si="17">IFERROR(I17/I$20,0)</f>
        <v>4.3128473086174032E-3</v>
      </c>
      <c r="K17" s="12">
        <f t="shared" ref="K17" si="18">IFERROR(I17/I$31,0)</f>
        <v>2.2400275695700876E-3</v>
      </c>
      <c r="L17" s="13">
        <f t="shared" si="12"/>
        <v>1.701388888888889E-3</v>
      </c>
      <c r="M17" s="12">
        <f t="shared" si="13"/>
        <v>4.1722249027899994E-3</v>
      </c>
      <c r="N17" s="14">
        <f t="shared" si="14"/>
        <v>1.8688499580462249E-3</v>
      </c>
    </row>
    <row r="18" spans="2:14" x14ac:dyDescent="0.25">
      <c r="B18" s="10" t="s">
        <v>163</v>
      </c>
      <c r="C18" s="11">
        <v>3.0439814814814817E-3</v>
      </c>
      <c r="D18" s="12">
        <f t="shared" si="0"/>
        <v>1.5310280591454192E-2</v>
      </c>
      <c r="E18" s="12">
        <f t="shared" si="1"/>
        <v>6.9665183301546906E-3</v>
      </c>
      <c r="F18" s="11">
        <v>2.4305555555555555E-4</v>
      </c>
      <c r="G18" s="12">
        <f t="shared" si="2"/>
        <v>3.5011670556852293E-3</v>
      </c>
      <c r="H18" s="12">
        <f t="shared" si="3"/>
        <v>1.1869771648202578E-3</v>
      </c>
      <c r="I18" s="11">
        <v>1.724537037037037E-3</v>
      </c>
      <c r="J18" s="12">
        <f t="shared" si="4"/>
        <v>1.2357966326615248E-2</v>
      </c>
      <c r="K18" s="12">
        <f t="shared" si="5"/>
        <v>6.4185405358835202E-3</v>
      </c>
      <c r="L18" s="13">
        <f t="shared" ref="L18" si="19">SUM(C18,F18,I18)</f>
        <v>5.0115740740740745E-3</v>
      </c>
      <c r="M18" s="12">
        <f t="shared" ref="M18" si="20">IFERROR(L18/L$20,0)</f>
        <v>1.2289614849714759E-2</v>
      </c>
      <c r="N18" s="14">
        <f t="shared" ref="N18" si="21">IFERROR(L18/L$31,0)</f>
        <v>5.5048437539728943E-3</v>
      </c>
    </row>
    <row r="19" spans="2:14" ht="15.75" thickBot="1" x14ac:dyDescent="0.3">
      <c r="B19" s="10" t="s">
        <v>13</v>
      </c>
      <c r="C19" s="11">
        <v>1.8969907407407404E-2</v>
      </c>
      <c r="D19" s="12">
        <f t="shared" si="0"/>
        <v>9.5412737222028185E-2</v>
      </c>
      <c r="E19" s="12">
        <f t="shared" si="1"/>
        <v>4.3414918414918381E-2</v>
      </c>
      <c r="F19" s="11">
        <v>5.2453703703703676E-2</v>
      </c>
      <c r="G19" s="12">
        <f t="shared" si="2"/>
        <v>0.75558519506502153</v>
      </c>
      <c r="H19" s="12">
        <f t="shared" si="3"/>
        <v>0.25616097671263832</v>
      </c>
      <c r="I19" s="11">
        <v>1.770833333333333E-3</v>
      </c>
      <c r="J19" s="12">
        <f t="shared" si="4"/>
        <v>1.2689723811893509E-2</v>
      </c>
      <c r="K19" s="12">
        <f t="shared" si="5"/>
        <v>6.5908503489273719E-3</v>
      </c>
      <c r="L19" s="13">
        <f t="shared" si="8"/>
        <v>7.3194444444444409E-2</v>
      </c>
      <c r="M19" s="12">
        <f>IFERROR(L19/L$20,0)</f>
        <v>0.17949081826696558</v>
      </c>
      <c r="N19" s="14">
        <f>IFERROR(L19/L$31,0)</f>
        <v>8.0398687991049794E-2</v>
      </c>
    </row>
    <row r="20" spans="2:14" ht="16.5" thickTop="1" thickBot="1" x14ac:dyDescent="0.3">
      <c r="B20" s="31" t="s">
        <v>3</v>
      </c>
      <c r="C20" s="32">
        <f>SUM(C7:C19)</f>
        <v>0.19881944444444438</v>
      </c>
      <c r="D20" s="33">
        <f>IFERROR(SUM(D7:D19),0)</f>
        <v>1</v>
      </c>
      <c r="E20" s="33">
        <f>IFERROR(SUM(E7:E19),0)</f>
        <v>0.45502225047679556</v>
      </c>
      <c r="F20" s="32">
        <f>SUM(F7:F19)</f>
        <v>6.9421296296296273E-2</v>
      </c>
      <c r="G20" s="33">
        <f>IFERROR(SUM(G7:G19),0)</f>
        <v>1</v>
      </c>
      <c r="H20" s="33">
        <f>IFERROR(SUM(H7:H19),0)</f>
        <v>0.33902328736151915</v>
      </c>
      <c r="I20" s="32">
        <f>SUM(I7:I19)</f>
        <v>0.13954861111111105</v>
      </c>
      <c r="J20" s="33">
        <f>IFERROR(SUM(J7:J19),0)</f>
        <v>1.0000000000000002</v>
      </c>
      <c r="K20" s="33">
        <f>IFERROR(SUM(K7:K19),0)</f>
        <v>0.5193848539674335</v>
      </c>
      <c r="L20" s="32">
        <f>SUM(L7:L19)</f>
        <v>0.40778935185185178</v>
      </c>
      <c r="M20" s="33">
        <f>IFERROR(SUM(M7:M19),0)</f>
        <v>1</v>
      </c>
      <c r="N20" s="34">
        <f>IFERROR(SUM(N7:N19),0)</f>
        <v>0.44792646647511991</v>
      </c>
    </row>
    <row r="21" spans="2:14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x14ac:dyDescent="0.25">
      <c r="B23" s="18" t="s">
        <v>15</v>
      </c>
      <c r="C23" s="11">
        <v>3.4444444444444451E-2</v>
      </c>
      <c r="D23" s="19"/>
      <c r="E23" s="12">
        <f>IFERROR(C23/C$31,0)</f>
        <v>7.8830260648442438E-2</v>
      </c>
      <c r="F23" s="11">
        <v>1.1574074074074073E-2</v>
      </c>
      <c r="G23" s="19"/>
      <c r="H23" s="12">
        <f>IFERROR(F23/F$31,0)</f>
        <v>5.6522722134297987E-2</v>
      </c>
      <c r="I23" s="11">
        <v>1.8738425925925922E-2</v>
      </c>
      <c r="J23" s="19"/>
      <c r="K23" s="12">
        <f>IFERROR(I23/I$31,0)</f>
        <v>6.9742396829499453E-2</v>
      </c>
      <c r="L23" s="13">
        <f>SUM(C23,F23,I23)</f>
        <v>6.475694444444445E-2</v>
      </c>
      <c r="M23" s="19"/>
      <c r="N23" s="14">
        <f>IFERROR(L23/L$31,0)</f>
        <v>7.1130717790943057E-2</v>
      </c>
    </row>
    <row r="24" spans="2:14" x14ac:dyDescent="0.25">
      <c r="B24" s="18" t="s">
        <v>16</v>
      </c>
      <c r="C24" s="11">
        <v>5.3240740740740744E-4</v>
      </c>
      <c r="D24" s="19"/>
      <c r="E24" s="12">
        <f t="shared" ref="E24:E28" si="22">IFERROR(C24/C$31,0)</f>
        <v>1.2184784912057634E-3</v>
      </c>
      <c r="F24" s="11"/>
      <c r="G24" s="19"/>
      <c r="H24" s="12">
        <f t="shared" ref="H24:H28" si="23">IFERROR(F24/F$31,0)</f>
        <v>0</v>
      </c>
      <c r="I24" s="11"/>
      <c r="J24" s="19"/>
      <c r="K24" s="12">
        <f t="shared" ref="K24:K28" si="24">IFERROR(I24/I$31,0)</f>
        <v>0</v>
      </c>
      <c r="L24" s="13">
        <f t="shared" ref="L24:L28" si="25">SUM(C24,F24,I24)</f>
        <v>5.3240740740740744E-4</v>
      </c>
      <c r="M24" s="19"/>
      <c r="N24" s="14">
        <f t="shared" ref="N24:N28" si="26">IFERROR(L24/L$31,0)</f>
        <v>5.8481019095324048E-4</v>
      </c>
    </row>
    <row r="25" spans="2:14" x14ac:dyDescent="0.25">
      <c r="B25" s="18" t="s">
        <v>17</v>
      </c>
      <c r="C25" s="11">
        <v>9.2939814814814829E-3</v>
      </c>
      <c r="D25" s="19"/>
      <c r="E25" s="12">
        <f t="shared" si="22"/>
        <v>2.1270396270396261E-2</v>
      </c>
      <c r="F25" s="11">
        <v>9.3749999999999997E-4</v>
      </c>
      <c r="G25" s="19"/>
      <c r="H25" s="12">
        <f t="shared" si="23"/>
        <v>4.5783404928781369E-3</v>
      </c>
      <c r="I25" s="11">
        <v>5.6712962962962958E-3</v>
      </c>
      <c r="J25" s="19"/>
      <c r="K25" s="12">
        <f t="shared" si="24"/>
        <v>2.1107952097871977E-2</v>
      </c>
      <c r="L25" s="13">
        <f t="shared" si="25"/>
        <v>1.590277777777778E-2</v>
      </c>
      <c r="M25" s="19"/>
      <c r="N25" s="14">
        <f t="shared" si="26"/>
        <v>1.746802613847288E-2</v>
      </c>
    </row>
    <row r="26" spans="2:14" x14ac:dyDescent="0.25">
      <c r="B26" s="18" t="s">
        <v>18</v>
      </c>
      <c r="C26" s="11">
        <v>5.9050925925925972E-2</v>
      </c>
      <c r="D26" s="19"/>
      <c r="E26" s="12">
        <f t="shared" si="22"/>
        <v>0.13514515787243062</v>
      </c>
      <c r="F26" s="11">
        <v>2.6921296296296297E-2</v>
      </c>
      <c r="G26" s="19"/>
      <c r="H26" s="12">
        <f t="shared" si="23"/>
        <v>0.13147185168437714</v>
      </c>
      <c r="I26" s="11">
        <v>3.3217592592592576E-2</v>
      </c>
      <c r="J26" s="19"/>
      <c r="K26" s="12">
        <f t="shared" si="24"/>
        <v>0.12363229085896439</v>
      </c>
      <c r="L26" s="13">
        <f t="shared" si="25"/>
        <v>0.11918981481481485</v>
      </c>
      <c r="M26" s="19"/>
      <c r="N26" s="14">
        <f t="shared" si="26"/>
        <v>0.13092120318340156</v>
      </c>
    </row>
    <row r="27" spans="2:14" x14ac:dyDescent="0.25">
      <c r="B27" s="18" t="s">
        <v>19</v>
      </c>
      <c r="C27" s="11">
        <v>0.12581018518518541</v>
      </c>
      <c r="D27" s="19"/>
      <c r="E27" s="12">
        <f t="shared" si="22"/>
        <v>0.28793176520449282</v>
      </c>
      <c r="F27" s="11">
        <v>9.3946759259259285E-2</v>
      </c>
      <c r="G27" s="19"/>
      <c r="H27" s="12">
        <f t="shared" si="23"/>
        <v>0.4587949355640969</v>
      </c>
      <c r="I27" s="11">
        <v>6.6226851851851856E-2</v>
      </c>
      <c r="J27" s="19"/>
      <c r="K27" s="12">
        <f t="shared" si="24"/>
        <v>0.24648918755923158</v>
      </c>
      <c r="L27" s="13">
        <f t="shared" si="25"/>
        <v>0.28598379629629656</v>
      </c>
      <c r="M27" s="19"/>
      <c r="N27" s="14">
        <f t="shared" si="26"/>
        <v>0.31413206539703548</v>
      </c>
    </row>
    <row r="28" spans="2:14" ht="15.75" thickBot="1" x14ac:dyDescent="0.3">
      <c r="B28" s="23" t="s">
        <v>20</v>
      </c>
      <c r="C28" s="20">
        <v>8.993055555555558E-3</v>
      </c>
      <c r="D28" s="24"/>
      <c r="E28" s="21">
        <f t="shared" si="22"/>
        <v>2.0581691036236485E-2</v>
      </c>
      <c r="F28" s="20">
        <v>1.9675925925925928E-3</v>
      </c>
      <c r="G28" s="24"/>
      <c r="H28" s="21">
        <f t="shared" si="23"/>
        <v>9.608862762830659E-3</v>
      </c>
      <c r="I28" s="20">
        <v>5.2777777777777771E-3</v>
      </c>
      <c r="J28" s="24"/>
      <c r="K28" s="21">
        <f t="shared" si="24"/>
        <v>1.9643318686999228E-2</v>
      </c>
      <c r="L28" s="13">
        <f t="shared" si="25"/>
        <v>1.6238425925925927E-2</v>
      </c>
      <c r="M28" s="24"/>
      <c r="N28" s="22">
        <f t="shared" si="26"/>
        <v>1.7836710824073836E-2</v>
      </c>
    </row>
    <row r="29" spans="2:14" ht="16.5" thickTop="1" thickBot="1" x14ac:dyDescent="0.3">
      <c r="B29" s="31" t="s">
        <v>3</v>
      </c>
      <c r="C29" s="32">
        <f>SUM(C23:C28)</f>
        <v>0.23812500000000028</v>
      </c>
      <c r="D29" s="33"/>
      <c r="E29" s="33">
        <f>IFERROR(SUM(E23:E28),0)</f>
        <v>0.54497774952320444</v>
      </c>
      <c r="F29" s="32">
        <f>SUM(F23:F28)</f>
        <v>0.13534722222222226</v>
      </c>
      <c r="G29" s="33"/>
      <c r="H29" s="33">
        <f>IFERROR(SUM(H23:H28),0)</f>
        <v>0.66097671263848079</v>
      </c>
      <c r="I29" s="32">
        <f>SUM(I23:I28)</f>
        <v>0.12913194444444442</v>
      </c>
      <c r="J29" s="33"/>
      <c r="K29" s="33">
        <f>IFERROR(SUM(K23:K28),0)</f>
        <v>0.48061514603256661</v>
      </c>
      <c r="L29" s="32">
        <f>SUM(L23:L28)</f>
        <v>0.50260416666666696</v>
      </c>
      <c r="M29" s="33"/>
      <c r="N29" s="34">
        <f>IFERROR(SUM(N23:N28),0)</f>
        <v>0.55207353352487998</v>
      </c>
    </row>
    <row r="30" spans="2:14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6.5" thickTop="1" thickBot="1" x14ac:dyDescent="0.3">
      <c r="B31" s="31" t="s">
        <v>6</v>
      </c>
      <c r="C31" s="32">
        <f>SUM(C20,C29)</f>
        <v>0.43694444444444469</v>
      </c>
      <c r="D31" s="35"/>
      <c r="E31" s="36">
        <f>IFERROR(SUM(E20,E29),0)</f>
        <v>1</v>
      </c>
      <c r="F31" s="32">
        <f>SUM(F20,F29)</f>
        <v>0.20476851851851852</v>
      </c>
      <c r="G31" s="35"/>
      <c r="H31" s="36">
        <f>IFERROR(SUM(H20,H29),0)</f>
        <v>1</v>
      </c>
      <c r="I31" s="32">
        <f>SUM(I20,I29)</f>
        <v>0.26868055555555548</v>
      </c>
      <c r="J31" s="35"/>
      <c r="K31" s="36">
        <f>IFERROR(SUM(K20,K29),0)</f>
        <v>1</v>
      </c>
      <c r="L31" s="37">
        <f>SUM(L20,L29)</f>
        <v>0.9103935185185188</v>
      </c>
      <c r="M31" s="35"/>
      <c r="N31" s="38">
        <f>IFERROR(SUM(N20,N29),0)</f>
        <v>0.99999999999999989</v>
      </c>
    </row>
    <row r="32" spans="2:14" ht="66" customHeight="1" thickTop="1" thickBot="1" x14ac:dyDescent="0.3">
      <c r="B32" s="185" t="s">
        <v>159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7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67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8" t="s">
        <v>36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s="5" customFormat="1" ht="15.75" thickBot="1" x14ac:dyDescent="0.3">
      <c r="B4" s="191" t="s">
        <v>225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s="5" customFormat="1" x14ac:dyDescent="0.25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3.9351851851851839E-3</v>
      </c>
      <c r="D7" s="12">
        <f t="shared" ref="D7:D19" si="0">IFERROR(C7/C$20,0)</f>
        <v>0.11428571428571427</v>
      </c>
      <c r="E7" s="12">
        <f t="shared" ref="E7:E19" si="1">IFERROR(C7/C$31,0)</f>
        <v>2.0499216206439169E-2</v>
      </c>
      <c r="F7" s="11">
        <v>1.3657407407407407E-3</v>
      </c>
      <c r="G7" s="12">
        <f t="shared" ref="G7:G19" si="2">IFERROR(F7/F$20,0)</f>
        <v>5.4781801299907153E-2</v>
      </c>
      <c r="H7" s="12">
        <f t="shared" ref="H7:H19" si="3">IFERROR(F7/F$31,0)</f>
        <v>3.8411458333333343E-2</v>
      </c>
      <c r="I7" s="11">
        <f>C7+F7</f>
        <v>5.3009259259259242E-3</v>
      </c>
      <c r="J7" s="12">
        <f t="shared" ref="J7:J19" si="4">IFERROR(I7/I$20,0)</f>
        <v>8.9296159095340194E-2</v>
      </c>
      <c r="K7" s="14">
        <f t="shared" ref="K7:K19" si="5">IFERROR(I7/I$31,0)</f>
        <v>2.3298402685929392E-2</v>
      </c>
    </row>
    <row r="8" spans="2:11" s="5" customFormat="1" x14ac:dyDescent="0.25">
      <c r="B8" s="145" t="s">
        <v>100</v>
      </c>
      <c r="C8" s="11">
        <v>6.2847222222222219E-3</v>
      </c>
      <c r="D8" s="12">
        <f t="shared" si="0"/>
        <v>0.18252100840336138</v>
      </c>
      <c r="E8" s="12">
        <f t="shared" si="1"/>
        <v>3.2738454117930797E-2</v>
      </c>
      <c r="F8" s="11">
        <v>6.1574074074074066E-3</v>
      </c>
      <c r="G8" s="12">
        <f t="shared" si="2"/>
        <v>0.2469823584029712</v>
      </c>
      <c r="H8" s="12">
        <f t="shared" si="3"/>
        <v>0.17317708333333334</v>
      </c>
      <c r="I8" s="11">
        <f t="shared" ref="I8:I19" si="6">C8+F8</f>
        <v>1.2442129629629629E-2</v>
      </c>
      <c r="J8" s="12">
        <f t="shared" si="4"/>
        <v>0.20959251316046013</v>
      </c>
      <c r="K8" s="14">
        <f t="shared" si="5"/>
        <v>5.4685115474615943E-2</v>
      </c>
    </row>
    <row r="9" spans="2:11" s="5" customFormat="1" x14ac:dyDescent="0.25">
      <c r="B9" s="10" t="s">
        <v>51</v>
      </c>
      <c r="C9" s="11">
        <v>6.8981481481481489E-3</v>
      </c>
      <c r="D9" s="12">
        <f t="shared" si="0"/>
        <v>0.20033613445378157</v>
      </c>
      <c r="E9" s="12">
        <f t="shared" si="1"/>
        <v>3.5933920173640443E-2</v>
      </c>
      <c r="F9" s="11">
        <v>8.6805555555555551E-4</v>
      </c>
      <c r="G9" s="12">
        <f t="shared" si="2"/>
        <v>3.4818941504178275E-2</v>
      </c>
      <c r="H9" s="12">
        <f t="shared" si="3"/>
        <v>2.4414062500000003E-2</v>
      </c>
      <c r="I9" s="11">
        <f t="shared" si="6"/>
        <v>7.766203703703704E-3</v>
      </c>
      <c r="J9" s="12">
        <f t="shared" si="4"/>
        <v>0.13082472216806396</v>
      </c>
      <c r="K9" s="14">
        <f t="shared" si="5"/>
        <v>3.4133686031132371E-2</v>
      </c>
    </row>
    <row r="10" spans="2:11" s="5" customFormat="1" x14ac:dyDescent="0.25">
      <c r="B10" s="10" t="s">
        <v>11</v>
      </c>
      <c r="C10" s="11">
        <v>6.9907407407407409E-3</v>
      </c>
      <c r="D10" s="12">
        <f t="shared" si="0"/>
        <v>0.20302521008403365</v>
      </c>
      <c r="E10" s="12">
        <f t="shared" si="1"/>
        <v>3.6416254672615479E-2</v>
      </c>
      <c r="F10" s="11">
        <v>7.5925925925925918E-3</v>
      </c>
      <c r="G10" s="12">
        <f t="shared" si="2"/>
        <v>0.30454967502321262</v>
      </c>
      <c r="H10" s="12">
        <f t="shared" si="3"/>
        <v>0.21354166666666669</v>
      </c>
      <c r="I10" s="11">
        <f t="shared" si="6"/>
        <v>1.4583333333333334E-2</v>
      </c>
      <c r="J10" s="12">
        <f t="shared" si="4"/>
        <v>0.24566192240202769</v>
      </c>
      <c r="K10" s="14">
        <f t="shared" si="5"/>
        <v>6.4096042323735905E-2</v>
      </c>
    </row>
    <row r="11" spans="2:11" s="5" customFormat="1" x14ac:dyDescent="0.25">
      <c r="B11" s="10" t="s">
        <v>12</v>
      </c>
      <c r="C11" s="11">
        <v>6.5972222222222213E-4</v>
      </c>
      <c r="D11" s="12">
        <f t="shared" si="0"/>
        <v>1.9159663865546218E-2</v>
      </c>
      <c r="E11" s="12">
        <f t="shared" si="1"/>
        <v>3.4366333051971554E-3</v>
      </c>
      <c r="F11" s="11">
        <v>6.1342592592592601E-4</v>
      </c>
      <c r="G11" s="12">
        <f t="shared" si="2"/>
        <v>2.4605385329619318E-2</v>
      </c>
      <c r="H11" s="12">
        <f t="shared" si="3"/>
        <v>1.7252604166666671E-2</v>
      </c>
      <c r="I11" s="11">
        <f t="shared" si="6"/>
        <v>1.2731481481481483E-3</v>
      </c>
      <c r="J11" s="12">
        <f t="shared" si="4"/>
        <v>2.1446675765256388E-2</v>
      </c>
      <c r="K11" s="14">
        <f t="shared" si="5"/>
        <v>5.5956862346118645E-3</v>
      </c>
    </row>
    <row r="12" spans="2:11" s="5" customFormat="1" x14ac:dyDescent="0.25">
      <c r="B12" s="10" t="s">
        <v>162</v>
      </c>
      <c r="C12" s="11">
        <v>7.0486111111111114E-3</v>
      </c>
      <c r="D12" s="12">
        <f t="shared" si="0"/>
        <v>0.20470588235294124</v>
      </c>
      <c r="E12" s="12">
        <f t="shared" si="1"/>
        <v>3.6717713734474876E-2</v>
      </c>
      <c r="F12" s="11">
        <v>5.1504629629629626E-3</v>
      </c>
      <c r="G12" s="12">
        <f t="shared" si="2"/>
        <v>0.20659238625812443</v>
      </c>
      <c r="H12" s="12">
        <f t="shared" si="3"/>
        <v>0.14485677083333334</v>
      </c>
      <c r="I12" s="11">
        <f t="shared" si="6"/>
        <v>1.2199074074074074E-2</v>
      </c>
      <c r="J12" s="12">
        <f t="shared" si="4"/>
        <v>0.20549814778709299</v>
      </c>
      <c r="K12" s="14">
        <f t="shared" si="5"/>
        <v>5.3616848102553682E-2</v>
      </c>
    </row>
    <row r="13" spans="2:11" s="5" customFormat="1" x14ac:dyDescent="0.25">
      <c r="B13" s="10" t="s">
        <v>106</v>
      </c>
      <c r="C13" s="11">
        <v>6.9444444444444444E-5</v>
      </c>
      <c r="D13" s="12">
        <f t="shared" si="0"/>
        <v>2.016806722689076E-3</v>
      </c>
      <c r="E13" s="12">
        <f t="shared" si="1"/>
        <v>3.6175087423127958E-4</v>
      </c>
      <c r="F13" s="11">
        <v>1.3888888888888889E-4</v>
      </c>
      <c r="G13" s="12">
        <f t="shared" si="2"/>
        <v>5.5710306406685246E-3</v>
      </c>
      <c r="H13" s="12">
        <f t="shared" si="3"/>
        <v>3.9062500000000009E-3</v>
      </c>
      <c r="I13" s="11">
        <f t="shared" si="6"/>
        <v>2.0833333333333332E-4</v>
      </c>
      <c r="J13" s="12">
        <f t="shared" si="4"/>
        <v>3.5094560343146811E-3</v>
      </c>
      <c r="K13" s="14">
        <f t="shared" si="5"/>
        <v>9.1565774748194142E-4</v>
      </c>
    </row>
    <row r="14" spans="2:11" s="5" customFormat="1" x14ac:dyDescent="0.25">
      <c r="B14" s="10" t="s">
        <v>107</v>
      </c>
      <c r="C14" s="11">
        <v>5.7870370370370366E-5</v>
      </c>
      <c r="D14" s="12">
        <f t="shared" si="0"/>
        <v>1.6806722689075631E-3</v>
      </c>
      <c r="E14" s="12">
        <f t="shared" si="1"/>
        <v>3.0145906185939962E-4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5.7870370370370366E-5</v>
      </c>
      <c r="J14" s="12">
        <f t="shared" si="4"/>
        <v>9.7484889842074476E-4</v>
      </c>
      <c r="K14" s="14">
        <f t="shared" si="5"/>
        <v>2.5434937430053925E-4</v>
      </c>
    </row>
    <row r="15" spans="2:11" s="5" customFormat="1" x14ac:dyDescent="0.25">
      <c r="B15" s="10" t="s">
        <v>183</v>
      </c>
      <c r="C15" s="11">
        <v>1.3888888888888889E-4</v>
      </c>
      <c r="D15" s="12">
        <f t="shared" si="0"/>
        <v>4.033613445378152E-3</v>
      </c>
      <c r="E15" s="12">
        <f t="shared" si="1"/>
        <v>7.2350174846255917E-4</v>
      </c>
      <c r="F15" s="11">
        <v>1.0185185185185184E-3</v>
      </c>
      <c r="G15" s="12">
        <f t="shared" si="2"/>
        <v>4.0854224698235839E-2</v>
      </c>
      <c r="H15" s="12">
        <f t="shared" si="3"/>
        <v>2.8645833333333336E-2</v>
      </c>
      <c r="I15" s="11">
        <f t="shared" si="6"/>
        <v>1.1574074074074073E-3</v>
      </c>
      <c r="J15" s="12">
        <f t="shared" si="4"/>
        <v>1.9496977968414896E-2</v>
      </c>
      <c r="K15" s="14">
        <f t="shared" si="5"/>
        <v>5.0869874860107857E-3</v>
      </c>
    </row>
    <row r="16" spans="2:11" s="5" customFormat="1" x14ac:dyDescent="0.25">
      <c r="B16" s="10" t="s">
        <v>217</v>
      </c>
      <c r="C16" s="11">
        <v>1.9675925925925926E-4</v>
      </c>
      <c r="D16" s="12">
        <f t="shared" ref="D16:D17" si="7">IFERROR(C16/C$20,0)</f>
        <v>5.7142857142857151E-3</v>
      </c>
      <c r="E16" s="12">
        <f t="shared" ref="E16:E17" si="8">IFERROR(C16/C$31,0)</f>
        <v>1.0249608103219587E-3</v>
      </c>
      <c r="F16" s="11">
        <v>4.1666666666666669E-4</v>
      </c>
      <c r="G16" s="12">
        <f t="shared" ref="G16:G17" si="9">IFERROR(F16/F$20,0)</f>
        <v>1.6713091922005575E-2</v>
      </c>
      <c r="H16" s="12">
        <f t="shared" ref="H16:H17" si="10">IFERROR(F16/F$31,0)</f>
        <v>1.1718750000000003E-2</v>
      </c>
      <c r="I16" s="11">
        <f t="shared" si="6"/>
        <v>6.134259259259259E-4</v>
      </c>
      <c r="J16" s="12">
        <f t="shared" ref="J16:J17" si="11">IFERROR(I16/I$20,0)</f>
        <v>1.0333398323259895E-2</v>
      </c>
      <c r="K16" s="14">
        <f t="shared" ref="K16:K17" si="12">IFERROR(I16/I$31,0)</f>
        <v>2.6961033675857162E-3</v>
      </c>
    </row>
    <row r="17" spans="2:11" s="5" customFormat="1" x14ac:dyDescent="0.25">
      <c r="B17" s="10" t="s">
        <v>218</v>
      </c>
      <c r="C17" s="11"/>
      <c r="D17" s="12">
        <f t="shared" si="7"/>
        <v>0</v>
      </c>
      <c r="E17" s="12">
        <f t="shared" si="8"/>
        <v>0</v>
      </c>
      <c r="F17" s="11"/>
      <c r="G17" s="12">
        <f t="shared" si="9"/>
        <v>0</v>
      </c>
      <c r="H17" s="12">
        <f t="shared" si="10"/>
        <v>0</v>
      </c>
      <c r="I17" s="11">
        <f t="shared" si="6"/>
        <v>0</v>
      </c>
      <c r="J17" s="12">
        <f t="shared" si="11"/>
        <v>0</v>
      </c>
      <c r="K17" s="14">
        <f t="shared" si="12"/>
        <v>0</v>
      </c>
    </row>
    <row r="18" spans="2:11" s="5" customFormat="1" x14ac:dyDescent="0.25">
      <c r="B18" s="10" t="s">
        <v>163</v>
      </c>
      <c r="C18" s="11">
        <v>2.3148148148148146E-4</v>
      </c>
      <c r="D18" s="12">
        <f t="shared" si="0"/>
        <v>6.7226890756302525E-3</v>
      </c>
      <c r="E18" s="12">
        <f t="shared" si="1"/>
        <v>1.2058362474375985E-3</v>
      </c>
      <c r="F18" s="11">
        <v>4.1666666666666669E-4</v>
      </c>
      <c r="G18" s="12">
        <f t="shared" si="2"/>
        <v>1.6713091922005575E-2</v>
      </c>
      <c r="H18" s="12">
        <f t="shared" si="3"/>
        <v>1.1718750000000003E-2</v>
      </c>
      <c r="I18" s="11">
        <f t="shared" si="6"/>
        <v>6.4814814814814813E-4</v>
      </c>
      <c r="J18" s="12">
        <f t="shared" si="4"/>
        <v>1.0918307662312342E-2</v>
      </c>
      <c r="K18" s="14">
        <f t="shared" si="5"/>
        <v>2.8487129921660401E-3</v>
      </c>
    </row>
    <row r="19" spans="2:11" s="5" customFormat="1" ht="15.75" thickBot="1" x14ac:dyDescent="0.3">
      <c r="B19" s="10" t="s">
        <v>13</v>
      </c>
      <c r="C19" s="11">
        <v>1.9212962962962964E-3</v>
      </c>
      <c r="D19" s="12">
        <f t="shared" si="0"/>
        <v>5.5798319327731105E-2</v>
      </c>
      <c r="E19" s="12">
        <f t="shared" si="1"/>
        <v>1.0008440853732068E-2</v>
      </c>
      <c r="F19" s="11">
        <v>1.1921296296296298E-3</v>
      </c>
      <c r="G19" s="12">
        <f t="shared" si="2"/>
        <v>4.7818012999071506E-2</v>
      </c>
      <c r="H19" s="12">
        <f t="shared" si="3"/>
        <v>3.3528645833333343E-2</v>
      </c>
      <c r="I19" s="11">
        <f t="shared" si="6"/>
        <v>3.1134259259259262E-3</v>
      </c>
      <c r="J19" s="12">
        <f t="shared" si="4"/>
        <v>5.2446870735036073E-2</v>
      </c>
      <c r="K19" s="14">
        <f t="shared" si="5"/>
        <v>1.3683996337369015E-2</v>
      </c>
    </row>
    <row r="20" spans="2:11" s="5" customFormat="1" ht="16.5" thickTop="1" thickBot="1" x14ac:dyDescent="0.3">
      <c r="B20" s="31" t="s">
        <v>3</v>
      </c>
      <c r="C20" s="32">
        <f>SUM(C7:C19)</f>
        <v>3.4432870370370364E-2</v>
      </c>
      <c r="D20" s="33">
        <f>IFERROR(SUM(D7:D19),0)</f>
        <v>1.0000000000000002</v>
      </c>
      <c r="E20" s="33">
        <f>IFERROR(SUM(E7:E19),0)</f>
        <v>0.17936814180634281</v>
      </c>
      <c r="F20" s="32">
        <f>SUM(F7:F19)</f>
        <v>2.4930555555555553E-2</v>
      </c>
      <c r="G20" s="33">
        <f>IFERROR(SUM(G7:G19),0)</f>
        <v>1</v>
      </c>
      <c r="H20" s="33">
        <f>IFERROR(SUM(H7:H19),0)</f>
        <v>0.70117187500000011</v>
      </c>
      <c r="I20" s="32">
        <f>SUM(I7:I19)</f>
        <v>5.9363425925925924E-2</v>
      </c>
      <c r="J20" s="33">
        <f>IFERROR(SUM(J7:J19),0)</f>
        <v>0.99999999999999978</v>
      </c>
      <c r="K20" s="34">
        <f>IFERROR(SUM(K7:K19),0)</f>
        <v>0.26091158815749321</v>
      </c>
    </row>
    <row r="21" spans="2:11" s="5" customFormat="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25">
      <c r="B23" s="18" t="s">
        <v>15</v>
      </c>
      <c r="C23" s="11">
        <v>8.1712962962962963E-3</v>
      </c>
      <c r="D23" s="19"/>
      <c r="E23" s="12">
        <f>IFERROR(C23/C$31,0)</f>
        <v>4.2566019534547229E-2</v>
      </c>
      <c r="F23" s="11">
        <v>2.9629629629629632E-3</v>
      </c>
      <c r="G23" s="19"/>
      <c r="H23" s="12">
        <f>IFERROR(F23/F$31,0)</f>
        <v>8.3333333333333356E-2</v>
      </c>
      <c r="I23" s="11">
        <f>C23+F23</f>
        <v>1.113425925925926E-2</v>
      </c>
      <c r="J23" s="19"/>
      <c r="K23" s="14">
        <f>IFERROR(I23/I$31,0)</f>
        <v>4.8936819615423767E-2</v>
      </c>
    </row>
    <row r="24" spans="2:11" s="5" customFormat="1" x14ac:dyDescent="0.25">
      <c r="B24" s="18" t="s">
        <v>16</v>
      </c>
      <c r="C24" s="11"/>
      <c r="D24" s="19"/>
      <c r="E24" s="12">
        <f t="shared" ref="E24:E28" si="13">IFERROR(C24/C$31,0)</f>
        <v>0</v>
      </c>
      <c r="F24" s="11"/>
      <c r="G24" s="19"/>
      <c r="H24" s="12">
        <f t="shared" ref="H24:H28" si="14">IFERROR(F24/F$31,0)</f>
        <v>0</v>
      </c>
      <c r="I24" s="11">
        <f t="shared" ref="I24:I28" si="15">C24+F24</f>
        <v>0</v>
      </c>
      <c r="J24" s="19"/>
      <c r="K24" s="14">
        <f t="shared" ref="K24:K28" si="16">IFERROR(I24/I$31,0)</f>
        <v>0</v>
      </c>
    </row>
    <row r="25" spans="2:11" s="5" customFormat="1" x14ac:dyDescent="0.25">
      <c r="B25" s="18" t="s">
        <v>17</v>
      </c>
      <c r="C25" s="11">
        <v>3.7037037037037035E-4</v>
      </c>
      <c r="D25" s="19"/>
      <c r="E25" s="12">
        <f t="shared" si="13"/>
        <v>1.9293379959001576E-3</v>
      </c>
      <c r="F25" s="11">
        <v>3.7037037037037035E-4</v>
      </c>
      <c r="G25" s="19"/>
      <c r="H25" s="12">
        <f t="shared" si="14"/>
        <v>1.0416666666666668E-2</v>
      </c>
      <c r="I25" s="11">
        <f t="shared" si="15"/>
        <v>7.407407407407407E-4</v>
      </c>
      <c r="J25" s="19"/>
      <c r="K25" s="14">
        <f t="shared" si="16"/>
        <v>3.2556719910469029E-3</v>
      </c>
    </row>
    <row r="26" spans="2:11" s="5" customFormat="1" x14ac:dyDescent="0.25">
      <c r="B26" s="18" t="s">
        <v>18</v>
      </c>
      <c r="C26" s="11">
        <v>7.7083333333333327E-3</v>
      </c>
      <c r="D26" s="19"/>
      <c r="E26" s="12">
        <f t="shared" si="13"/>
        <v>4.015434703967203E-2</v>
      </c>
      <c r="F26" s="11">
        <v>1.6550925925925926E-3</v>
      </c>
      <c r="G26" s="19"/>
      <c r="H26" s="12">
        <f t="shared" si="14"/>
        <v>4.6549479166666671E-2</v>
      </c>
      <c r="I26" s="11">
        <f t="shared" si="15"/>
        <v>9.3634259259259243E-3</v>
      </c>
      <c r="J26" s="19"/>
      <c r="K26" s="14">
        <f t="shared" si="16"/>
        <v>4.1153728761827248E-2</v>
      </c>
    </row>
    <row r="27" spans="2:11" s="5" customFormat="1" x14ac:dyDescent="0.25">
      <c r="B27" s="18" t="s">
        <v>19</v>
      </c>
      <c r="C27" s="11">
        <v>0.14128472222222216</v>
      </c>
      <c r="D27" s="19"/>
      <c r="E27" s="12">
        <f t="shared" si="13"/>
        <v>0.73598215362353792</v>
      </c>
      <c r="F27" s="11">
        <v>5.6365740740740742E-3</v>
      </c>
      <c r="G27" s="19"/>
      <c r="H27" s="12">
        <f t="shared" si="14"/>
        <v>0.15852864583333337</v>
      </c>
      <c r="I27" s="11">
        <f t="shared" si="15"/>
        <v>0.14692129629629624</v>
      </c>
      <c r="J27" s="19"/>
      <c r="K27" s="14">
        <f t="shared" si="16"/>
        <v>0.64574219147420897</v>
      </c>
    </row>
    <row r="28" spans="2:11" s="5" customFormat="1" ht="15.75" thickBot="1" x14ac:dyDescent="0.3">
      <c r="B28" s="23" t="s">
        <v>20</v>
      </c>
      <c r="C28" s="20"/>
      <c r="D28" s="24"/>
      <c r="E28" s="21">
        <f t="shared" si="13"/>
        <v>0</v>
      </c>
      <c r="F28" s="20"/>
      <c r="G28" s="24"/>
      <c r="H28" s="21">
        <f t="shared" si="14"/>
        <v>0</v>
      </c>
      <c r="I28" s="11">
        <f t="shared" si="15"/>
        <v>0</v>
      </c>
      <c r="J28" s="24"/>
      <c r="K28" s="22">
        <f t="shared" si="16"/>
        <v>0</v>
      </c>
    </row>
    <row r="29" spans="2:11" s="5" customFormat="1" ht="16.5" thickTop="1" thickBot="1" x14ac:dyDescent="0.3">
      <c r="B29" s="31" t="s">
        <v>3</v>
      </c>
      <c r="C29" s="32">
        <f>SUM(C23:C28)</f>
        <v>0.15753472222222215</v>
      </c>
      <c r="D29" s="33"/>
      <c r="E29" s="33">
        <f>IFERROR(SUM(E23:E28),0)</f>
        <v>0.82063185819365736</v>
      </c>
      <c r="F29" s="32">
        <f>SUM(F23:F28)</f>
        <v>1.0624999999999999E-2</v>
      </c>
      <c r="G29" s="33"/>
      <c r="H29" s="33">
        <f>IFERROR(SUM(H23:H28),0)</f>
        <v>0.29882812500000006</v>
      </c>
      <c r="I29" s="32">
        <f>SUM(I23:I28)</f>
        <v>0.16815972222222217</v>
      </c>
      <c r="J29" s="33"/>
      <c r="K29" s="34">
        <f>IFERROR(SUM(K23:K28),0)</f>
        <v>0.73908841184250695</v>
      </c>
    </row>
    <row r="30" spans="2:11" s="5" customFormat="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 x14ac:dyDescent="0.3">
      <c r="B31" s="31" t="s">
        <v>6</v>
      </c>
      <c r="C31" s="32">
        <f>SUM(C20,C29)</f>
        <v>0.1919675925925925</v>
      </c>
      <c r="D31" s="35"/>
      <c r="E31" s="36">
        <f>IFERROR(SUM(E20,E29),0)</f>
        <v>1.0000000000000002</v>
      </c>
      <c r="F31" s="32">
        <f>SUM(F20,F29)</f>
        <v>3.5555555555555549E-2</v>
      </c>
      <c r="G31" s="35"/>
      <c r="H31" s="36">
        <f>IFERROR(SUM(H20,H29),0)</f>
        <v>1.0000000000000002</v>
      </c>
      <c r="I31" s="32">
        <f>SUM(I20,I29)</f>
        <v>0.22752314814814809</v>
      </c>
      <c r="J31" s="35"/>
      <c r="K31" s="38">
        <f>IFERROR(SUM(K20,K29),0)</f>
        <v>1.0000000000000002</v>
      </c>
    </row>
    <row r="32" spans="2:11" s="5" customFormat="1" ht="66" customHeight="1" thickTop="1" thickBot="1" x14ac:dyDescent="0.3">
      <c r="B32" s="185" t="s">
        <v>156</v>
      </c>
      <c r="C32" s="186"/>
      <c r="D32" s="186"/>
      <c r="E32" s="186"/>
      <c r="F32" s="186"/>
      <c r="G32" s="186"/>
      <c r="H32" s="186"/>
      <c r="I32" s="186"/>
      <c r="J32" s="186"/>
      <c r="K32" s="187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/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  <row r="67" spans="3:8" s="5" customFormat="1" x14ac:dyDescent="0.25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2"/>
  <sheetViews>
    <sheetView showGridLines="0" showZeros="0" view="pageBreakPreview" zoomScaleNormal="80" zoomScaleSheetLayoutView="100" zoomScalePageLayoutView="6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88" t="s">
        <v>29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0"/>
    </row>
    <row r="4" spans="2:14" ht="15.75" thickBot="1" x14ac:dyDescent="0.3">
      <c r="B4" s="191" t="s">
        <v>224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3"/>
    </row>
    <row r="5" spans="2:14" x14ac:dyDescent="0.25">
      <c r="B5" s="39"/>
      <c r="C5" s="194" t="s">
        <v>0</v>
      </c>
      <c r="D5" s="194"/>
      <c r="E5" s="194"/>
      <c r="F5" s="194" t="s">
        <v>1</v>
      </c>
      <c r="G5" s="194"/>
      <c r="H5" s="194"/>
      <c r="I5" s="194" t="s">
        <v>2</v>
      </c>
      <c r="J5" s="194"/>
      <c r="K5" s="194"/>
      <c r="L5" s="194" t="s">
        <v>3</v>
      </c>
      <c r="M5" s="194"/>
      <c r="N5" s="195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5.8773148148148067E-2</v>
      </c>
      <c r="D7" s="12">
        <f t="shared" ref="D7:D19" si="0">IFERROR(C7/C$20,0)</f>
        <v>0.13495628139367993</v>
      </c>
      <c r="E7" s="12">
        <f t="shared" ref="E7:E19" si="1">IFERROR(C7/C$31,0)</f>
        <v>5.3535470675677016E-2</v>
      </c>
      <c r="F7" s="11">
        <v>3.0787037037037037E-3</v>
      </c>
      <c r="G7" s="12">
        <f t="shared" ref="G7:G19" si="2">IFERROR(F7/F$20,0)</f>
        <v>3.2379793061472921E-2</v>
      </c>
      <c r="H7" s="12">
        <f t="shared" ref="H7:H19" si="3">IFERROR(F7/F$31,0)</f>
        <v>8.5286479207412839E-3</v>
      </c>
      <c r="I7" s="11">
        <v>2.6932870370370364E-2</v>
      </c>
      <c r="J7" s="12">
        <f t="shared" ref="J7:J19" si="4">IFERROR(I7/I$20,0)</f>
        <v>0.18138592251929225</v>
      </c>
      <c r="K7" s="12">
        <f t="shared" ref="K7:K19" si="5">IFERROR(I7/I$31,0)</f>
        <v>8.3686974034381065E-2</v>
      </c>
      <c r="L7" s="13">
        <f>SUM(C7,F7,I7)</f>
        <v>8.878472222222214E-2</v>
      </c>
      <c r="M7" s="12">
        <f t="shared" ref="M7:M19" si="6">IFERROR(L7/L$20,0)</f>
        <v>0.1307460244413764</v>
      </c>
      <c r="N7" s="14">
        <f t="shared" ref="N7:N19" si="7">IFERROR(L7/L$31,0)</f>
        <v>4.9860901669179912E-2</v>
      </c>
    </row>
    <row r="8" spans="2:14" x14ac:dyDescent="0.25">
      <c r="B8" s="145" t="s">
        <v>100</v>
      </c>
      <c r="C8" s="11">
        <v>5.3923611111111117E-2</v>
      </c>
      <c r="D8" s="12">
        <f t="shared" si="0"/>
        <v>0.12382066069577702</v>
      </c>
      <c r="E8" s="12">
        <f t="shared" si="1"/>
        <v>4.9118109074040878E-2</v>
      </c>
      <c r="F8" s="11">
        <v>4.8379629629629632E-3</v>
      </c>
      <c r="G8" s="12">
        <f t="shared" si="2"/>
        <v>5.0882531953743169E-2</v>
      </c>
      <c r="H8" s="12">
        <f t="shared" si="3"/>
        <v>1.3402161018307733E-2</v>
      </c>
      <c r="I8" s="11">
        <v>2.2604166666666668E-2</v>
      </c>
      <c r="J8" s="12">
        <f t="shared" si="4"/>
        <v>0.15223322160729605</v>
      </c>
      <c r="K8" s="12">
        <f t="shared" si="5"/>
        <v>7.0236639574192641E-2</v>
      </c>
      <c r="L8" s="13">
        <f t="shared" ref="L8:L19" si="8">SUM(C8,F8,I8)</f>
        <v>8.1365740740740738E-2</v>
      </c>
      <c r="M8" s="12">
        <f t="shared" si="6"/>
        <v>0.11982069506229656</v>
      </c>
      <c r="N8" s="14">
        <f t="shared" si="7"/>
        <v>4.569445166657999E-2</v>
      </c>
    </row>
    <row r="9" spans="2:14" x14ac:dyDescent="0.25">
      <c r="B9" s="10" t="s">
        <v>51</v>
      </c>
      <c r="C9" s="11">
        <v>5.1666666666666611E-2</v>
      </c>
      <c r="D9" s="12">
        <f t="shared" si="0"/>
        <v>0.11863821192228975</v>
      </c>
      <c r="E9" s="12">
        <f t="shared" si="1"/>
        <v>4.7062296395475045E-2</v>
      </c>
      <c r="F9" s="11">
        <v>1.0532407407407407E-3</v>
      </c>
      <c r="G9" s="12">
        <f t="shared" si="2"/>
        <v>1.1077297626293368E-2</v>
      </c>
      <c r="H9" s="12">
        <f t="shared" si="3"/>
        <v>2.9176953413062286E-3</v>
      </c>
      <c r="I9" s="11">
        <v>2.1076388888888884E-2</v>
      </c>
      <c r="J9" s="12">
        <f t="shared" si="4"/>
        <v>0.14194403305012085</v>
      </c>
      <c r="K9" s="12">
        <f t="shared" si="5"/>
        <v>6.5489462705890816E-2</v>
      </c>
      <c r="L9" s="13">
        <f t="shared" si="8"/>
        <v>7.3796296296296235E-2</v>
      </c>
      <c r="M9" s="12">
        <f t="shared" si="6"/>
        <v>0.10867379114042706</v>
      </c>
      <c r="N9" s="14">
        <f t="shared" si="7"/>
        <v>4.1443502677967821E-2</v>
      </c>
    </row>
    <row r="10" spans="2:14" x14ac:dyDescent="0.25">
      <c r="B10" s="10" t="s">
        <v>11</v>
      </c>
      <c r="C10" s="11">
        <v>8.164351851851856E-2</v>
      </c>
      <c r="D10" s="12">
        <f t="shared" si="0"/>
        <v>0.18747176229834975</v>
      </c>
      <c r="E10" s="12">
        <f t="shared" si="1"/>
        <v>7.4367705818477028E-2</v>
      </c>
      <c r="F10" s="11">
        <v>2.1990740740740738E-3</v>
      </c>
      <c r="G10" s="12">
        <f t="shared" si="2"/>
        <v>2.31284236153378E-2</v>
      </c>
      <c r="H10" s="12">
        <f t="shared" si="3"/>
        <v>6.0918913719580593E-3</v>
      </c>
      <c r="I10" s="11">
        <v>2.8969907407407403E-2</v>
      </c>
      <c r="J10" s="12">
        <f t="shared" si="4"/>
        <v>0.1951048405955258</v>
      </c>
      <c r="K10" s="12">
        <f t="shared" si="5"/>
        <v>9.0016543192116813E-2</v>
      </c>
      <c r="L10" s="13">
        <f t="shared" si="8"/>
        <v>0.11281250000000004</v>
      </c>
      <c r="M10" s="12">
        <f t="shared" si="6"/>
        <v>0.16612977450529232</v>
      </c>
      <c r="N10" s="14">
        <f t="shared" si="7"/>
        <v>6.3354739743123084E-2</v>
      </c>
    </row>
    <row r="11" spans="2:14" x14ac:dyDescent="0.25">
      <c r="B11" s="10" t="s">
        <v>12</v>
      </c>
      <c r="C11" s="11">
        <v>2.7858796296296291E-2</v>
      </c>
      <c r="D11" s="12">
        <f t="shared" si="0"/>
        <v>6.3970021527094911E-2</v>
      </c>
      <c r="E11" s="12">
        <f t="shared" si="1"/>
        <v>2.5376108293886319E-2</v>
      </c>
      <c r="F11" s="11">
        <v>0</v>
      </c>
      <c r="G11" s="12">
        <f t="shared" si="2"/>
        <v>0</v>
      </c>
      <c r="H11" s="12">
        <f t="shared" si="3"/>
        <v>0</v>
      </c>
      <c r="I11" s="11">
        <v>1.2928240740740735E-2</v>
      </c>
      <c r="J11" s="12">
        <f t="shared" si="4"/>
        <v>8.7068360745186688E-2</v>
      </c>
      <c r="K11" s="12">
        <f t="shared" si="5"/>
        <v>4.0171186074947844E-2</v>
      </c>
      <c r="L11" s="13">
        <f t="shared" si="8"/>
        <v>4.0787037037037024E-2</v>
      </c>
      <c r="M11" s="12">
        <f t="shared" si="6"/>
        <v>6.0063745291540967E-2</v>
      </c>
      <c r="N11" s="14">
        <f t="shared" si="7"/>
        <v>2.2905725131298411E-2</v>
      </c>
    </row>
    <row r="12" spans="2:14" x14ac:dyDescent="0.25">
      <c r="B12" s="10" t="s">
        <v>162</v>
      </c>
      <c r="C12" s="11">
        <v>8.0972222222222279E-2</v>
      </c>
      <c r="D12" s="12">
        <f t="shared" si="0"/>
        <v>0.18593031599649207</v>
      </c>
      <c r="E12" s="12">
        <f t="shared" si="1"/>
        <v>7.3756233329467735E-2</v>
      </c>
      <c r="F12" s="11">
        <v>2.0370370370370373E-3</v>
      </c>
      <c r="G12" s="12">
        <f t="shared" si="2"/>
        <v>2.1424223980523439E-2</v>
      </c>
      <c r="H12" s="12">
        <f t="shared" si="3"/>
        <v>5.6430151656032563E-3</v>
      </c>
      <c r="I12" s="11">
        <v>2.6805555555555551E-2</v>
      </c>
      <c r="J12" s="12">
        <f t="shared" si="4"/>
        <v>0.18052849013952768</v>
      </c>
      <c r="K12" s="12">
        <f t="shared" si="5"/>
        <v>8.3291375962022587E-2</v>
      </c>
      <c r="L12" s="13">
        <f t="shared" si="8"/>
        <v>0.10981481481481487</v>
      </c>
      <c r="M12" s="12">
        <f t="shared" si="6"/>
        <v>0.16171532784510248</v>
      </c>
      <c r="N12" s="14">
        <f t="shared" si="7"/>
        <v>6.1671259944880673E-2</v>
      </c>
    </row>
    <row r="13" spans="2:14" x14ac:dyDescent="0.25">
      <c r="B13" s="10" t="s">
        <v>106</v>
      </c>
      <c r="C13" s="11">
        <v>7.638888888888886E-3</v>
      </c>
      <c r="D13" s="12">
        <f t="shared" si="0"/>
        <v>1.7540595848725648E-2</v>
      </c>
      <c r="E13" s="12">
        <f t="shared" si="1"/>
        <v>6.9581352197610998E-3</v>
      </c>
      <c r="F13" s="11">
        <v>0</v>
      </c>
      <c r="G13" s="12">
        <f t="shared" si="2"/>
        <v>0</v>
      </c>
      <c r="H13" s="12">
        <f t="shared" si="3"/>
        <v>0</v>
      </c>
      <c r="I13" s="11">
        <v>2.1527777777777778E-3</v>
      </c>
      <c r="J13" s="12">
        <f t="shared" si="4"/>
        <v>1.4498402057837718E-2</v>
      </c>
      <c r="K13" s="12">
        <f t="shared" si="5"/>
        <v>6.6892037689707268E-3</v>
      </c>
      <c r="L13" s="13">
        <f t="shared" si="8"/>
        <v>9.7916666666666638E-3</v>
      </c>
      <c r="M13" s="12">
        <f t="shared" si="6"/>
        <v>1.4419389476913637E-2</v>
      </c>
      <c r="N13" s="14">
        <f t="shared" si="7"/>
        <v>5.4989340127918436E-3</v>
      </c>
    </row>
    <row r="14" spans="2:14" x14ac:dyDescent="0.25">
      <c r="B14" s="10" t="s">
        <v>107</v>
      </c>
      <c r="C14" s="11">
        <v>2.8819444444444448E-3</v>
      </c>
      <c r="D14" s="12">
        <f t="shared" si="0"/>
        <v>6.6175884338374067E-3</v>
      </c>
      <c r="E14" s="12">
        <f t="shared" si="1"/>
        <v>2.6251146510916888E-3</v>
      </c>
      <c r="F14" s="11">
        <v>1.273148148148148E-3</v>
      </c>
      <c r="G14" s="12">
        <f t="shared" si="2"/>
        <v>1.3390139987827147E-2</v>
      </c>
      <c r="H14" s="12">
        <f t="shared" si="3"/>
        <v>3.5268844785020345E-3</v>
      </c>
      <c r="I14" s="11">
        <v>4.0509259259259258E-4</v>
      </c>
      <c r="J14" s="12">
        <f t="shared" si="4"/>
        <v>2.7281939356146243E-3</v>
      </c>
      <c r="K14" s="12">
        <f t="shared" si="5"/>
        <v>1.2587211393224485E-3</v>
      </c>
      <c r="L14" s="13">
        <f t="shared" si="8"/>
        <v>4.5601851851851853E-3</v>
      </c>
      <c r="M14" s="12">
        <f t="shared" si="6"/>
        <v>6.7154130660803486E-3</v>
      </c>
      <c r="N14" s="14">
        <f t="shared" si="7"/>
        <v>2.5609692683687788E-3</v>
      </c>
    </row>
    <row r="15" spans="2:14" x14ac:dyDescent="0.25">
      <c r="B15" s="10" t="s">
        <v>183</v>
      </c>
      <c r="C15" s="11">
        <v>5.162037037037037E-3</v>
      </c>
      <c r="D15" s="12">
        <f t="shared" si="0"/>
        <v>1.1853190528078246E-2</v>
      </c>
      <c r="E15" s="12">
        <f t="shared" si="1"/>
        <v>4.7020125878991697E-3</v>
      </c>
      <c r="F15" s="15">
        <v>2.7777777777777778E-4</v>
      </c>
      <c r="G15" s="12">
        <f t="shared" si="2"/>
        <v>2.9214850882531961E-3</v>
      </c>
      <c r="H15" s="12">
        <f t="shared" si="3"/>
        <v>7.6950206803680767E-4</v>
      </c>
      <c r="I15" s="11">
        <v>1.0069444444444444E-3</v>
      </c>
      <c r="J15" s="12">
        <f t="shared" si="4"/>
        <v>6.7815106399563511E-3</v>
      </c>
      <c r="K15" s="12">
        <f t="shared" si="5"/>
        <v>3.1288211177443724E-3</v>
      </c>
      <c r="L15" s="13">
        <f t="shared" si="8"/>
        <v>6.4467592592592597E-3</v>
      </c>
      <c r="M15" s="12">
        <f t="shared" si="6"/>
        <v>9.4936169487481077E-3</v>
      </c>
      <c r="N15" s="14">
        <f t="shared" si="7"/>
        <v>3.6204565545213448E-3</v>
      </c>
    </row>
    <row r="16" spans="2:14" x14ac:dyDescent="0.25">
      <c r="B16" s="10" t="s">
        <v>217</v>
      </c>
      <c r="C16" s="11">
        <v>5.0231481481481464E-3</v>
      </c>
      <c r="D16" s="12">
        <f t="shared" ref="D16:D17" si="9">IFERROR(C16/C$20,0)</f>
        <v>1.1534270603555956E-2</v>
      </c>
      <c r="E16" s="12">
        <f t="shared" ref="E16:E17" si="10">IFERROR(C16/C$31,0)</f>
        <v>4.5755010384489654E-3</v>
      </c>
      <c r="F16" s="11"/>
      <c r="G16" s="12">
        <f t="shared" si="2"/>
        <v>0</v>
      </c>
      <c r="H16" s="12">
        <f t="shared" si="3"/>
        <v>0</v>
      </c>
      <c r="I16" s="11">
        <v>1.8055555555555557E-3</v>
      </c>
      <c r="J16" s="12">
        <f t="shared" si="4"/>
        <v>1.2159950113025182E-2</v>
      </c>
      <c r="K16" s="12">
        <f t="shared" si="5"/>
        <v>5.6102999352657711E-3</v>
      </c>
      <c r="L16" s="13">
        <f t="shared" ref="L16:L17" si="11">SUM(C16,F16,I16)</f>
        <v>6.8287037037037023E-3</v>
      </c>
      <c r="M16" s="12">
        <f t="shared" ref="M16:M17" si="12">IFERROR(L16/L$20,0)</f>
        <v>1.0056075403521332E-2</v>
      </c>
      <c r="N16" s="14">
        <f t="shared" ref="N16:N17" si="13">IFERROR(L16/L$31,0)</f>
        <v>3.8349539805522313E-3</v>
      </c>
    </row>
    <row r="17" spans="2:14" x14ac:dyDescent="0.25">
      <c r="B17" s="10" t="s">
        <v>218</v>
      </c>
      <c r="C17" s="11">
        <v>2.0254629629629633E-3</v>
      </c>
      <c r="D17" s="12">
        <f t="shared" si="9"/>
        <v>4.6509155659499851E-3</v>
      </c>
      <c r="E17" s="12">
        <f t="shared" si="10"/>
        <v>1.8449600961487774E-3</v>
      </c>
      <c r="F17" s="11">
        <v>0</v>
      </c>
      <c r="G17" s="12"/>
      <c r="H17" s="12"/>
      <c r="I17" s="11">
        <v>5.6712962962962967E-4</v>
      </c>
      <c r="J17" s="12">
        <f t="shared" ref="J17" si="14">IFERROR(I17/I$20,0)</f>
        <v>3.8194715098604742E-3</v>
      </c>
      <c r="K17" s="12">
        <f t="shared" ref="K17" si="15">IFERROR(I17/I$31,0)</f>
        <v>1.7622095950514281E-3</v>
      </c>
      <c r="L17" s="13">
        <f t="shared" si="11"/>
        <v>2.592592592592593E-3</v>
      </c>
      <c r="M17" s="12">
        <f t="shared" si="12"/>
        <v>3.8178998142182697E-3</v>
      </c>
      <c r="N17" s="14">
        <f t="shared" si="13"/>
        <v>1.4559825282096613E-3</v>
      </c>
    </row>
    <row r="18" spans="2:14" x14ac:dyDescent="0.25">
      <c r="B18" s="10" t="s">
        <v>163</v>
      </c>
      <c r="C18" s="11">
        <v>7.5578703703703676E-3</v>
      </c>
      <c r="D18" s="12">
        <f t="shared" si="0"/>
        <v>1.7354559226087647E-2</v>
      </c>
      <c r="E18" s="12">
        <f t="shared" si="1"/>
        <v>6.8843368159151493E-3</v>
      </c>
      <c r="F18" s="11">
        <v>0</v>
      </c>
      <c r="G18" s="12">
        <f t="shared" si="2"/>
        <v>0</v>
      </c>
      <c r="H18" s="12">
        <f t="shared" si="3"/>
        <v>0</v>
      </c>
      <c r="I18" s="11">
        <v>1.6550925925925926E-3</v>
      </c>
      <c r="J18" s="12">
        <f t="shared" si="4"/>
        <v>1.1146620936939749E-2</v>
      </c>
      <c r="K18" s="12">
        <f t="shared" si="5"/>
        <v>5.1427749406602902E-3</v>
      </c>
      <c r="L18" s="13">
        <f t="shared" si="8"/>
        <v>9.212962962962961E-3</v>
      </c>
      <c r="M18" s="12">
        <f t="shared" si="6"/>
        <v>1.3567179696954203E-2</v>
      </c>
      <c r="N18" s="14">
        <f t="shared" si="7"/>
        <v>5.1739379127450445E-3</v>
      </c>
    </row>
    <row r="19" spans="2:14" ht="15.75" thickBot="1" x14ac:dyDescent="0.3">
      <c r="B19" s="10" t="s">
        <v>13</v>
      </c>
      <c r="C19" s="11">
        <v>5.0370370370370315E-2</v>
      </c>
      <c r="D19" s="12">
        <f t="shared" si="0"/>
        <v>0.11566162596008177</v>
      </c>
      <c r="E19" s="12">
        <f t="shared" si="1"/>
        <v>4.5881521933939823E-2</v>
      </c>
      <c r="F19" s="11">
        <v>8.0324074074074048E-2</v>
      </c>
      <c r="G19" s="12">
        <f t="shared" si="2"/>
        <v>0.84479610468654898</v>
      </c>
      <c r="H19" s="12">
        <f t="shared" si="3"/>
        <v>0.22251434800731013</v>
      </c>
      <c r="I19" s="11">
        <v>1.5740740740740741E-3</v>
      </c>
      <c r="J19" s="12">
        <f t="shared" si="4"/>
        <v>1.0600982149816826E-2</v>
      </c>
      <c r="K19" s="12">
        <f t="shared" si="5"/>
        <v>4.8910307127958E-3</v>
      </c>
      <c r="L19" s="13">
        <f t="shared" si="8"/>
        <v>0.13226851851851842</v>
      </c>
      <c r="M19" s="12">
        <f t="shared" si="6"/>
        <v>0.19478106730752834</v>
      </c>
      <c r="N19" s="14">
        <f t="shared" si="7"/>
        <v>7.4281108626696402E-2</v>
      </c>
    </row>
    <row r="20" spans="2:14" ht="16.5" thickTop="1" thickBot="1" x14ac:dyDescent="0.3">
      <c r="B20" s="31" t="s">
        <v>3</v>
      </c>
      <c r="C20" s="32">
        <f>SUM(C7:C19)</f>
        <v>0.43549768518518506</v>
      </c>
      <c r="D20" s="33">
        <f>IFERROR(SUM(D7:D19),0)</f>
        <v>1</v>
      </c>
      <c r="E20" s="33">
        <f>IFERROR(SUM(E7:E19),0)</f>
        <v>0.39668750593022861</v>
      </c>
      <c r="F20" s="32">
        <f>SUM(F7:F19)</f>
        <v>9.5081018518518495E-2</v>
      </c>
      <c r="G20" s="33">
        <f>IFERROR(SUM(G7:G19),0)</f>
        <v>1</v>
      </c>
      <c r="H20" s="33">
        <f>IFERROR(SUM(H7:H19),0)</f>
        <v>0.26339414537176553</v>
      </c>
      <c r="I20" s="32">
        <f>SUM(I7:I19)</f>
        <v>0.14848379629629624</v>
      </c>
      <c r="J20" s="33">
        <f>IFERROR(SUM(J7:J19),0)</f>
        <v>1.0000000000000002</v>
      </c>
      <c r="K20" s="33">
        <f>IFERROR(SUM(K7:K19),0)</f>
        <v>0.46137524275336261</v>
      </c>
      <c r="L20" s="32">
        <f>SUM(L7:L19)</f>
        <v>0.67906249999999979</v>
      </c>
      <c r="M20" s="33">
        <f>IFERROR(SUM(M7:M19),0)</f>
        <v>1.0000000000000002</v>
      </c>
      <c r="N20" s="34">
        <f>IFERROR(SUM(N7:N19),0)</f>
        <v>0.38135692371691521</v>
      </c>
    </row>
    <row r="21" spans="2:14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x14ac:dyDescent="0.25">
      <c r="B23" s="18" t="s">
        <v>15</v>
      </c>
      <c r="C23" s="11">
        <v>7.6388888888888826E-2</v>
      </c>
      <c r="D23" s="19"/>
      <c r="E23" s="12">
        <f>IFERROR(C23/C$31,0)</f>
        <v>6.9581352197610968E-2</v>
      </c>
      <c r="F23" s="11">
        <v>1.653935185185185E-2</v>
      </c>
      <c r="G23" s="19"/>
      <c r="H23" s="12">
        <f>IFERROR(F23/F$31,0)</f>
        <v>4.581743563435825E-2</v>
      </c>
      <c r="I23" s="11">
        <v>2.554398148148148E-2</v>
      </c>
      <c r="J23" s="19"/>
      <c r="K23" s="12">
        <f>IFERROR(I23/I$31,0)</f>
        <v>7.9371358699561259E-2</v>
      </c>
      <c r="L23" s="13">
        <f>SUM(C23,F23,I23)</f>
        <v>0.11847222222222215</v>
      </c>
      <c r="M23" s="19"/>
      <c r="N23" s="14">
        <f>IFERROR(L23/L$31,0)</f>
        <v>6.6533201601580716E-2</v>
      </c>
    </row>
    <row r="24" spans="2:14" x14ac:dyDescent="0.25">
      <c r="B24" s="18" t="s">
        <v>16</v>
      </c>
      <c r="C24" s="11">
        <v>2.476851851851852E-3</v>
      </c>
      <c r="D24" s="19"/>
      <c r="E24" s="12">
        <f t="shared" ref="E24:E28" si="16">IFERROR(C24/C$31,0)</f>
        <v>2.2561226318619336E-3</v>
      </c>
      <c r="F24" s="11"/>
      <c r="G24" s="19"/>
      <c r="H24" s="12">
        <f t="shared" ref="H24:H28" si="17">IFERROR(F24/F$31,0)</f>
        <v>0</v>
      </c>
      <c r="I24" s="11"/>
      <c r="J24" s="19"/>
      <c r="K24" s="12">
        <f t="shared" ref="K24:K28" si="18">IFERROR(I24/I$31,0)</f>
        <v>0</v>
      </c>
      <c r="L24" s="13">
        <f t="shared" ref="L24:L28" si="19">SUM(C24,F24,I24)</f>
        <v>2.476851851851852E-3</v>
      </c>
      <c r="M24" s="19"/>
      <c r="N24" s="14">
        <f t="shared" ref="N24:N28" si="20">IFERROR(L24/L$31,0)</f>
        <v>1.3909833082003014E-3</v>
      </c>
    </row>
    <row r="25" spans="2:14" x14ac:dyDescent="0.25">
      <c r="B25" s="18" t="s">
        <v>17</v>
      </c>
      <c r="C25" s="11">
        <v>2.9421296296296306E-2</v>
      </c>
      <c r="D25" s="19"/>
      <c r="E25" s="12">
        <f t="shared" si="16"/>
        <v>2.6799363225201104E-2</v>
      </c>
      <c r="F25" s="11">
        <v>2.5462962962962961E-4</v>
      </c>
      <c r="G25" s="19"/>
      <c r="H25" s="12">
        <f t="shared" si="17"/>
        <v>7.0537689570040693E-4</v>
      </c>
      <c r="I25" s="11">
        <v>8.3217592592592579E-3</v>
      </c>
      <c r="J25" s="19"/>
      <c r="K25" s="12">
        <f t="shared" si="18"/>
        <v>2.5857728547795441E-2</v>
      </c>
      <c r="L25" s="13">
        <f t="shared" si="19"/>
        <v>3.799768518518519E-2</v>
      </c>
      <c r="M25" s="19"/>
      <c r="N25" s="14">
        <f t="shared" si="20"/>
        <v>2.1339243929072847E-2</v>
      </c>
    </row>
    <row r="26" spans="2:14" x14ac:dyDescent="0.25">
      <c r="B26" s="18" t="s">
        <v>18</v>
      </c>
      <c r="C26" s="11">
        <v>0.18214120370370365</v>
      </c>
      <c r="D26" s="19"/>
      <c r="E26" s="12">
        <f t="shared" si="16"/>
        <v>0.16590935447481886</v>
      </c>
      <c r="F26" s="11">
        <v>4.3530092592592586E-2</v>
      </c>
      <c r="G26" s="19"/>
      <c r="H26" s="12">
        <f t="shared" si="17"/>
        <v>0.12058738657860138</v>
      </c>
      <c r="I26" s="11">
        <v>4.9456018518518538E-2</v>
      </c>
      <c r="J26" s="19"/>
      <c r="K26" s="12">
        <f t="shared" si="18"/>
        <v>0.15367186938070929</v>
      </c>
      <c r="L26" s="13">
        <f t="shared" si="19"/>
        <v>0.27512731481481478</v>
      </c>
      <c r="M26" s="19"/>
      <c r="N26" s="14">
        <f t="shared" si="20"/>
        <v>0.15450964588424934</v>
      </c>
    </row>
    <row r="27" spans="2:14" x14ac:dyDescent="0.25">
      <c r="B27" s="18" t="s">
        <v>19</v>
      </c>
      <c r="C27" s="11">
        <v>0.36320601851851914</v>
      </c>
      <c r="D27" s="19"/>
      <c r="E27" s="12">
        <f t="shared" si="16"/>
        <v>0.33083824444139931</v>
      </c>
      <c r="F27" s="11">
        <v>0.20355324074074083</v>
      </c>
      <c r="G27" s="19"/>
      <c r="H27" s="12">
        <f t="shared" si="17"/>
        <v>0.56388470294013926</v>
      </c>
      <c r="I27" s="11">
        <v>8.613425925925923E-2</v>
      </c>
      <c r="J27" s="19"/>
      <c r="K27" s="12">
        <f t="shared" si="18"/>
        <v>0.26764007768107601</v>
      </c>
      <c r="L27" s="13">
        <f t="shared" si="19"/>
        <v>0.65289351851851918</v>
      </c>
      <c r="M27" s="19"/>
      <c r="N27" s="14">
        <f t="shared" si="20"/>
        <v>0.36666060007279938</v>
      </c>
    </row>
    <row r="28" spans="2:14" ht="15.75" thickBot="1" x14ac:dyDescent="0.3">
      <c r="B28" s="23" t="s">
        <v>20</v>
      </c>
      <c r="C28" s="20">
        <v>8.7037037037037048E-3</v>
      </c>
      <c r="D28" s="24"/>
      <c r="E28" s="21">
        <f t="shared" si="16"/>
        <v>7.9280570988793184E-3</v>
      </c>
      <c r="F28" s="20">
        <v>2.0254629629629629E-3</v>
      </c>
      <c r="G28" s="24"/>
      <c r="H28" s="21">
        <f t="shared" si="17"/>
        <v>5.6109525794350553E-3</v>
      </c>
      <c r="I28" s="20">
        <v>3.8888888888888888E-3</v>
      </c>
      <c r="J28" s="24"/>
      <c r="K28" s="21">
        <f t="shared" si="18"/>
        <v>1.2083722937495506E-2</v>
      </c>
      <c r="L28" s="13">
        <f t="shared" si="19"/>
        <v>1.4618055555555558E-2</v>
      </c>
      <c r="M28" s="24"/>
      <c r="N28" s="22">
        <f t="shared" si="20"/>
        <v>8.2094014871821521E-3</v>
      </c>
    </row>
    <row r="29" spans="2:14" ht="16.5" thickTop="1" thickBot="1" x14ac:dyDescent="0.3">
      <c r="B29" s="31" t="s">
        <v>3</v>
      </c>
      <c r="C29" s="32">
        <f>SUM(C23:C28)</f>
        <v>0.66233796296296343</v>
      </c>
      <c r="D29" s="33"/>
      <c r="E29" s="33">
        <f>IFERROR(SUM(E23:E28),0)</f>
        <v>0.6033124940697715</v>
      </c>
      <c r="F29" s="32">
        <f>SUM(F23:F28)</f>
        <v>0.26590277777777788</v>
      </c>
      <c r="G29" s="33"/>
      <c r="H29" s="33">
        <f>IFERROR(SUM(H23:H28),0)</f>
        <v>0.73660585462823436</v>
      </c>
      <c r="I29" s="32">
        <f>SUM(I23:I28)</f>
        <v>0.17334490740740738</v>
      </c>
      <c r="J29" s="33"/>
      <c r="K29" s="33">
        <f>IFERROR(SUM(K23:K28),0)</f>
        <v>0.5386247572466375</v>
      </c>
      <c r="L29" s="32">
        <f>SUM(L23:L28)</f>
        <v>1.1015856481481487</v>
      </c>
      <c r="M29" s="33"/>
      <c r="N29" s="34">
        <f>IFERROR(SUM(N23:N28),0)</f>
        <v>0.61864307628308479</v>
      </c>
    </row>
    <row r="30" spans="2:14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6.5" thickTop="1" thickBot="1" x14ac:dyDescent="0.3">
      <c r="B31" s="31" t="s">
        <v>6</v>
      </c>
      <c r="C31" s="32">
        <f>SUM(C20,C29)</f>
        <v>1.0978356481481484</v>
      </c>
      <c r="D31" s="35"/>
      <c r="E31" s="36">
        <f>IFERROR(SUM(E20,E29),0)</f>
        <v>1</v>
      </c>
      <c r="F31" s="32">
        <f>SUM(F20,F29)</f>
        <v>0.3609837962962964</v>
      </c>
      <c r="G31" s="35"/>
      <c r="H31" s="36">
        <f>IFERROR(SUM(H20,H29),0)</f>
        <v>0.99999999999999989</v>
      </c>
      <c r="I31" s="32">
        <f>SUM(I20,I29)</f>
        <v>0.32182870370370364</v>
      </c>
      <c r="J31" s="35"/>
      <c r="K31" s="36">
        <f>IFERROR(SUM(K20,K29),0)</f>
        <v>1</v>
      </c>
      <c r="L31" s="37">
        <f>SUM(L20,L29)</f>
        <v>1.7806481481481486</v>
      </c>
      <c r="M31" s="35"/>
      <c r="N31" s="38">
        <f>IFERROR(SUM(N20,N29),0)</f>
        <v>1</v>
      </c>
    </row>
    <row r="32" spans="2:14" ht="66" customHeight="1" thickTop="1" thickBot="1" x14ac:dyDescent="0.3">
      <c r="B32" s="185" t="s">
        <v>158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7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x14ac:dyDescent="0.25">
      <c r="B3" s="188" t="s">
        <v>52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ht="15.75" thickBot="1" x14ac:dyDescent="0.3">
      <c r="B4" s="191" t="s">
        <v>225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1.4930555555555556E-3</v>
      </c>
      <c r="D7" s="12">
        <f t="shared" ref="D7:D19" si="0">IFERROR(C7/C$20,0)</f>
        <v>0.19026548672566371</v>
      </c>
      <c r="E7" s="12">
        <f t="shared" ref="E7:E19" si="1">IFERROR(C7/C$31,0)</f>
        <v>1.5415869980879546E-2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f>C7+F7</f>
        <v>1.4930555555555556E-3</v>
      </c>
      <c r="J7" s="12">
        <f t="shared" ref="J7:J19" si="4">IFERROR(I7/I$20,0)</f>
        <v>0.15636363636363637</v>
      </c>
      <c r="K7" s="14">
        <f t="shared" ref="K7:K19" si="5">IFERROR(I7/I$31,0)</f>
        <v>1.4747913570366989E-2</v>
      </c>
    </row>
    <row r="8" spans="2:11" x14ac:dyDescent="0.25">
      <c r="B8" s="145" t="s">
        <v>100</v>
      </c>
      <c r="C8" s="11">
        <v>1.6782407407407408E-3</v>
      </c>
      <c r="D8" s="12">
        <f t="shared" si="0"/>
        <v>0.21386430678466076</v>
      </c>
      <c r="E8" s="12">
        <f t="shared" si="1"/>
        <v>1.7327915869980885E-2</v>
      </c>
      <c r="F8" s="11">
        <v>5.2083333333333333E-4</v>
      </c>
      <c r="G8" s="12">
        <f t="shared" si="2"/>
        <v>0.30612244897959179</v>
      </c>
      <c r="H8" s="12">
        <f t="shared" si="3"/>
        <v>0.11873350923482849</v>
      </c>
      <c r="I8" s="11">
        <f t="shared" ref="I8:I19" si="6">C8+F8</f>
        <v>2.1990740740740742E-3</v>
      </c>
      <c r="J8" s="12">
        <f t="shared" si="4"/>
        <v>0.23030303030303029</v>
      </c>
      <c r="K8" s="14">
        <f t="shared" si="5"/>
        <v>2.1721733165656808E-2</v>
      </c>
    </row>
    <row r="9" spans="2:11" x14ac:dyDescent="0.25">
      <c r="B9" s="10" t="s">
        <v>51</v>
      </c>
      <c r="C9" s="11">
        <v>1.25E-3</v>
      </c>
      <c r="D9" s="12">
        <f t="shared" si="0"/>
        <v>0.15929203539823009</v>
      </c>
      <c r="E9" s="12">
        <f t="shared" si="1"/>
        <v>1.2906309751434038E-2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1.25E-3</v>
      </c>
      <c r="J9" s="12">
        <f t="shared" si="4"/>
        <v>0.13090909090909089</v>
      </c>
      <c r="K9" s="14">
        <f t="shared" si="5"/>
        <v>1.2347090431004921E-2</v>
      </c>
    </row>
    <row r="10" spans="2:11" x14ac:dyDescent="0.25">
      <c r="B10" s="10" t="s">
        <v>11</v>
      </c>
      <c r="C10" s="11">
        <v>1.2037037037037036E-3</v>
      </c>
      <c r="D10" s="12">
        <f t="shared" si="0"/>
        <v>0.1533923303834808</v>
      </c>
      <c r="E10" s="12">
        <f t="shared" si="1"/>
        <v>1.2428298279158702E-2</v>
      </c>
      <c r="F10" s="11">
        <v>4.7453703703703698E-4</v>
      </c>
      <c r="G10" s="12">
        <f t="shared" si="2"/>
        <v>0.27891156462585032</v>
      </c>
      <c r="H10" s="12">
        <f t="shared" si="3"/>
        <v>0.10817941952506595</v>
      </c>
      <c r="I10" s="11">
        <f t="shared" si="6"/>
        <v>1.6782407407407406E-3</v>
      </c>
      <c r="J10" s="12">
        <f t="shared" si="4"/>
        <v>0.17575757575757572</v>
      </c>
      <c r="K10" s="14">
        <f t="shared" si="5"/>
        <v>1.6577112152738088E-2</v>
      </c>
    </row>
    <row r="11" spans="2:11" x14ac:dyDescent="0.25">
      <c r="B11" s="10" t="s">
        <v>12</v>
      </c>
      <c r="C11" s="11">
        <v>3.2407407407407406E-4</v>
      </c>
      <c r="D11" s="12">
        <f t="shared" si="0"/>
        <v>4.1297935103244837E-2</v>
      </c>
      <c r="E11" s="12">
        <f t="shared" si="1"/>
        <v>3.3460803059273429E-3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3.2407407407407406E-4</v>
      </c>
      <c r="J11" s="12">
        <f t="shared" si="4"/>
        <v>3.3939393939393936E-2</v>
      </c>
      <c r="K11" s="14">
        <f t="shared" si="5"/>
        <v>3.2010975191494239E-3</v>
      </c>
    </row>
    <row r="12" spans="2:11" x14ac:dyDescent="0.25">
      <c r="B12" s="10" t="s">
        <v>162</v>
      </c>
      <c r="C12" s="11">
        <v>7.7546296296296304E-4</v>
      </c>
      <c r="D12" s="12">
        <f t="shared" si="0"/>
        <v>9.8820058997050153E-2</v>
      </c>
      <c r="E12" s="12">
        <f t="shared" si="1"/>
        <v>8.0066921606118582E-3</v>
      </c>
      <c r="F12" s="11">
        <v>4.6296296296296298E-4</v>
      </c>
      <c r="G12" s="12">
        <f t="shared" si="2"/>
        <v>0.27210884353741494</v>
      </c>
      <c r="H12" s="12">
        <f t="shared" si="3"/>
        <v>0.10554089709762533</v>
      </c>
      <c r="I12" s="11">
        <f t="shared" si="6"/>
        <v>1.238425925925926E-3</v>
      </c>
      <c r="J12" s="12">
        <f t="shared" si="4"/>
        <v>0.1296969696969697</v>
      </c>
      <c r="K12" s="14">
        <f t="shared" si="5"/>
        <v>1.2232765519606729E-2</v>
      </c>
    </row>
    <row r="13" spans="2:11" x14ac:dyDescent="0.25">
      <c r="B13" s="10" t="s">
        <v>106</v>
      </c>
      <c r="C13" s="11">
        <v>3.4722222222222222E-5</v>
      </c>
      <c r="D13" s="12">
        <f t="shared" si="0"/>
        <v>4.4247787610619468E-3</v>
      </c>
      <c r="E13" s="12">
        <f t="shared" si="1"/>
        <v>3.5850860420650102E-4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3.4722222222222222E-5</v>
      </c>
      <c r="J13" s="12">
        <f t="shared" si="4"/>
        <v>3.6363636363636359E-3</v>
      </c>
      <c r="K13" s="14">
        <f t="shared" si="5"/>
        <v>3.4297473419458112E-4</v>
      </c>
    </row>
    <row r="14" spans="2:11" x14ac:dyDescent="0.25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183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217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4" x14ac:dyDescent="0.25">
      <c r="B17" s="10" t="s">
        <v>218</v>
      </c>
      <c r="C17" s="11"/>
      <c r="D17" s="12"/>
      <c r="E17" s="12"/>
      <c r="F17" s="11"/>
      <c r="G17" s="12"/>
      <c r="H17" s="12"/>
      <c r="I17" s="11">
        <f t="shared" si="6"/>
        <v>0</v>
      </c>
      <c r="J17" s="12"/>
      <c r="K17" s="14"/>
    </row>
    <row r="18" spans="2:14" x14ac:dyDescent="0.25">
      <c r="B18" s="10" t="s">
        <v>163</v>
      </c>
      <c r="C18" s="11">
        <v>3.4722222222222224E-4</v>
      </c>
      <c r="D18" s="12">
        <f t="shared" si="0"/>
        <v>4.4247787610619468E-2</v>
      </c>
      <c r="E18" s="12">
        <f t="shared" si="1"/>
        <v>3.5850860420650107E-3</v>
      </c>
      <c r="F18" s="11">
        <v>2.4305555555555552E-4</v>
      </c>
      <c r="G18" s="12">
        <f t="shared" si="2"/>
        <v>0.14285714285714282</v>
      </c>
      <c r="H18" s="12">
        <f t="shared" si="3"/>
        <v>5.5408970976253288E-2</v>
      </c>
      <c r="I18" s="11">
        <f t="shared" si="6"/>
        <v>5.9027777777777778E-4</v>
      </c>
      <c r="J18" s="12">
        <f t="shared" si="4"/>
        <v>6.1818181818181814E-2</v>
      </c>
      <c r="K18" s="14">
        <f t="shared" si="5"/>
        <v>5.8305704813078792E-3</v>
      </c>
    </row>
    <row r="19" spans="2:14" ht="15.75" thickBot="1" x14ac:dyDescent="0.3">
      <c r="B19" s="10" t="s">
        <v>13</v>
      </c>
      <c r="C19" s="11">
        <v>7.4074074074074081E-4</v>
      </c>
      <c r="D19" s="12">
        <f t="shared" si="0"/>
        <v>9.4395280235988213E-2</v>
      </c>
      <c r="E19" s="12">
        <f t="shared" si="1"/>
        <v>7.6481835564053561E-3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7.4074074074074081E-4</v>
      </c>
      <c r="J19" s="12">
        <f t="shared" si="4"/>
        <v>7.7575757575757576E-2</v>
      </c>
      <c r="K19" s="14">
        <f t="shared" si="5"/>
        <v>7.3167943294843987E-3</v>
      </c>
    </row>
    <row r="20" spans="2:14" ht="16.5" thickTop="1" thickBot="1" x14ac:dyDescent="0.3">
      <c r="B20" s="31" t="s">
        <v>3</v>
      </c>
      <c r="C20" s="32">
        <f>SUM(C7:C19)</f>
        <v>7.8472222222222224E-3</v>
      </c>
      <c r="D20" s="33">
        <f>IFERROR(SUM(D7:D19),0)</f>
        <v>0.99999999999999989</v>
      </c>
      <c r="E20" s="33">
        <f>IFERROR(SUM(E7:E19),0)</f>
        <v>8.1022944550669232E-2</v>
      </c>
      <c r="F20" s="32">
        <f>SUM(F7:F19)</f>
        <v>1.701388888888889E-3</v>
      </c>
      <c r="G20" s="33">
        <f>IFERROR(SUM(G7:G19),0)</f>
        <v>0.99999999999999989</v>
      </c>
      <c r="H20" s="33">
        <f>IFERROR(SUM(H7:H19),0)</f>
        <v>0.38786279683377306</v>
      </c>
      <c r="I20" s="32">
        <f>SUM(I7:I19)</f>
        <v>9.5486111111111119E-3</v>
      </c>
      <c r="J20" s="33">
        <f>IFERROR(SUM(J7:J19),0)</f>
        <v>1</v>
      </c>
      <c r="K20" s="34">
        <f>IFERROR(SUM(K7:K19),0)</f>
        <v>9.4318051903509809E-2</v>
      </c>
    </row>
    <row r="21" spans="2:14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4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4" x14ac:dyDescent="0.25">
      <c r="B23" s="18" t="s">
        <v>15</v>
      </c>
      <c r="C23" s="11">
        <v>4.1319444444444442E-3</v>
      </c>
      <c r="D23" s="19"/>
      <c r="E23" s="12">
        <f>IFERROR(C23/C$31,0)</f>
        <v>4.2662523900573623E-2</v>
      </c>
      <c r="F23" s="11">
        <v>9.9537037037037042E-4</v>
      </c>
      <c r="G23" s="19"/>
      <c r="H23" s="12">
        <f>IFERROR(F23/F$31,0)</f>
        <v>0.22691292875989447</v>
      </c>
      <c r="I23" s="11">
        <f>C23+F23</f>
        <v>5.1273148148148146E-3</v>
      </c>
      <c r="J23" s="19"/>
      <c r="K23" s="14">
        <f>IFERROR(I23/I$31,0)</f>
        <v>5.0645935749399816E-2</v>
      </c>
    </row>
    <row r="24" spans="2:14" x14ac:dyDescent="0.25">
      <c r="B24" s="18" t="s">
        <v>16</v>
      </c>
      <c r="C24" s="11"/>
      <c r="D24" s="19"/>
      <c r="E24" s="12">
        <f t="shared" ref="E24:E28" si="7">IFERROR(C24/C$31,0)</f>
        <v>0</v>
      </c>
      <c r="F24" s="11"/>
      <c r="G24" s="19"/>
      <c r="H24" s="12">
        <f t="shared" ref="H24:H28" si="8">IFERROR(F24/F$31,0)</f>
        <v>0</v>
      </c>
      <c r="I24" s="11">
        <f t="shared" ref="I24:I28" si="9">C24+F24</f>
        <v>0</v>
      </c>
      <c r="J24" s="19"/>
      <c r="K24" s="14">
        <f t="shared" ref="K24:K28" si="10">IFERROR(I24/I$31,0)</f>
        <v>0</v>
      </c>
    </row>
    <row r="25" spans="2:14" x14ac:dyDescent="0.25">
      <c r="B25" s="18" t="s">
        <v>17</v>
      </c>
      <c r="C25" s="11">
        <v>0</v>
      </c>
      <c r="D25" s="19"/>
      <c r="E25" s="12">
        <f t="shared" si="7"/>
        <v>0</v>
      </c>
      <c r="F25" s="11">
        <v>1.5046296296296297E-4</v>
      </c>
      <c r="G25" s="19"/>
      <c r="H25" s="12">
        <f t="shared" si="8"/>
        <v>3.4300791556728237E-2</v>
      </c>
      <c r="I25" s="11">
        <f t="shared" si="9"/>
        <v>1.5046296296296297E-4</v>
      </c>
      <c r="J25" s="19"/>
      <c r="K25" s="14">
        <f t="shared" si="10"/>
        <v>1.4862238481765184E-3</v>
      </c>
    </row>
    <row r="26" spans="2:14" x14ac:dyDescent="0.25">
      <c r="B26" s="18" t="s">
        <v>18</v>
      </c>
      <c r="C26" s="11">
        <v>2.9282407407407404E-3</v>
      </c>
      <c r="D26" s="19"/>
      <c r="E26" s="12">
        <f t="shared" si="7"/>
        <v>3.0234225621414916E-2</v>
      </c>
      <c r="F26" s="11">
        <v>5.4398148148148144E-4</v>
      </c>
      <c r="G26" s="19"/>
      <c r="H26" s="12">
        <f t="shared" si="8"/>
        <v>0.12401055408970976</v>
      </c>
      <c r="I26" s="11">
        <f t="shared" si="9"/>
        <v>3.472222222222222E-3</v>
      </c>
      <c r="J26" s="19"/>
      <c r="K26" s="14">
        <f t="shared" si="10"/>
        <v>3.4297473419458109E-2</v>
      </c>
    </row>
    <row r="27" spans="2:14" s="2" customFormat="1" x14ac:dyDescent="0.25">
      <c r="B27" s="18" t="s">
        <v>19</v>
      </c>
      <c r="C27" s="11">
        <v>8.1944444444444417E-2</v>
      </c>
      <c r="D27" s="19"/>
      <c r="E27" s="12">
        <f t="shared" si="7"/>
        <v>0.84608030592734218</v>
      </c>
      <c r="F27" s="11">
        <v>9.9537037037037042E-4</v>
      </c>
      <c r="G27" s="19"/>
      <c r="H27" s="12">
        <f t="shared" si="8"/>
        <v>0.22691292875989447</v>
      </c>
      <c r="I27" s="11">
        <f t="shared" si="9"/>
        <v>8.2939814814814786E-2</v>
      </c>
      <c r="J27" s="19"/>
      <c r="K27" s="14">
        <f t="shared" si="10"/>
        <v>0.81925231507945584</v>
      </c>
      <c r="L27" s="1"/>
      <c r="M27" s="1"/>
      <c r="N27" s="1"/>
    </row>
    <row r="28" spans="2:14" ht="15.75" thickBot="1" x14ac:dyDescent="0.3">
      <c r="B28" s="23" t="s">
        <v>20</v>
      </c>
      <c r="C28" s="20"/>
      <c r="D28" s="24"/>
      <c r="E28" s="21">
        <f t="shared" si="7"/>
        <v>0</v>
      </c>
      <c r="F28" s="20"/>
      <c r="G28" s="24"/>
      <c r="H28" s="21">
        <f t="shared" si="8"/>
        <v>0</v>
      </c>
      <c r="I28" s="11">
        <f t="shared" si="9"/>
        <v>0</v>
      </c>
      <c r="J28" s="24"/>
      <c r="K28" s="22">
        <f t="shared" si="10"/>
        <v>0</v>
      </c>
    </row>
    <row r="29" spans="2:14" s="3" customFormat="1" ht="16.5" thickTop="1" thickBot="1" x14ac:dyDescent="0.3">
      <c r="B29" s="31" t="s">
        <v>3</v>
      </c>
      <c r="C29" s="32">
        <f>SUM(C23:C28)</f>
        <v>8.90046296296296E-2</v>
      </c>
      <c r="D29" s="33"/>
      <c r="E29" s="33">
        <f>IFERROR(SUM(E23:E28),0)</f>
        <v>0.91897705544933073</v>
      </c>
      <c r="F29" s="32">
        <f>SUM(F23:F28)</f>
        <v>2.6851851851851854E-3</v>
      </c>
      <c r="G29" s="33"/>
      <c r="H29" s="33">
        <f>IFERROR(SUM(H23:H28),0)</f>
        <v>0.61213720316622688</v>
      </c>
      <c r="I29" s="32">
        <f>SUM(I23:I28)</f>
        <v>9.168981481481478E-2</v>
      </c>
      <c r="J29" s="33"/>
      <c r="K29" s="34">
        <f>IFERROR(SUM(K23:K28),0)</f>
        <v>0.90568194809649027</v>
      </c>
      <c r="L29" s="1"/>
      <c r="M29" s="1"/>
      <c r="N29" s="1"/>
    </row>
    <row r="30" spans="2:14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4" ht="16.5" thickTop="1" thickBot="1" x14ac:dyDescent="0.3">
      <c r="B31" s="31" t="s">
        <v>6</v>
      </c>
      <c r="C31" s="32">
        <f>SUM(C20,C29)</f>
        <v>9.6851851851851828E-2</v>
      </c>
      <c r="D31" s="35"/>
      <c r="E31" s="36">
        <f>IFERROR(SUM(E20,E29),0)</f>
        <v>1</v>
      </c>
      <c r="F31" s="32">
        <f>SUM(F20,F29)</f>
        <v>4.386574074074074E-3</v>
      </c>
      <c r="G31" s="35"/>
      <c r="H31" s="36">
        <f>IFERROR(SUM(H20,H29),0)</f>
        <v>1</v>
      </c>
      <c r="I31" s="32">
        <f>SUM(I20,I29)</f>
        <v>0.10123842592592588</v>
      </c>
      <c r="J31" s="35"/>
      <c r="K31" s="38">
        <f>IFERROR(SUM(K20,K29),0)</f>
        <v>1</v>
      </c>
    </row>
    <row r="32" spans="2:14" ht="66" customHeight="1" thickTop="1" thickBot="1" x14ac:dyDescent="0.3">
      <c r="B32" s="185" t="s">
        <v>156</v>
      </c>
      <c r="C32" s="186"/>
      <c r="D32" s="186"/>
      <c r="E32" s="186"/>
      <c r="F32" s="186"/>
      <c r="G32" s="186"/>
      <c r="H32" s="186"/>
      <c r="I32" s="186"/>
      <c r="J32" s="186"/>
      <c r="K32" s="187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67"/>
  <sheetViews>
    <sheetView showGridLines="0" showZeros="0" view="pageBreakPreview" zoomScale="110" zoomScaleNormal="9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8" t="s">
        <v>53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s="5" customFormat="1" ht="15.75" thickBot="1" x14ac:dyDescent="0.3">
      <c r="B4" s="191" t="s">
        <v>225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s="5" customFormat="1" x14ac:dyDescent="0.25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2.4999999999999996E-3</v>
      </c>
      <c r="D7" s="12">
        <f t="shared" ref="D7:D19" si="0">IFERROR(C7/C$20,0)</f>
        <v>0.1190082644628099</v>
      </c>
      <c r="E7" s="12">
        <f t="shared" ref="E7:E19" si="1">IFERROR(C7/C$31,0)</f>
        <v>3.0530035335689043E-2</v>
      </c>
      <c r="F7" s="11">
        <v>1.2731481481481483E-3</v>
      </c>
      <c r="G7" s="12">
        <f t="shared" ref="G7:G19" si="2">IFERROR(F7/F$20,0)</f>
        <v>9.4258783204798635E-2</v>
      </c>
      <c r="H7" s="12">
        <f t="shared" ref="H7:H19" si="3">IFERROR(F7/F$31,0)</f>
        <v>6.0807075732448868E-2</v>
      </c>
      <c r="I7" s="11">
        <f>C7+F7</f>
        <v>3.7731481481481479E-3</v>
      </c>
      <c r="J7" s="12">
        <f t="shared" ref="J7:J19" si="4">IFERROR(I7/I$20,0)</f>
        <v>0.10932260228034874</v>
      </c>
      <c r="K7" s="14">
        <f t="shared" ref="K7:K19" si="5">IFERROR(I7/I$31,0)</f>
        <v>3.6695182350292649E-2</v>
      </c>
    </row>
    <row r="8" spans="2:11" s="5" customFormat="1" x14ac:dyDescent="0.25">
      <c r="B8" s="145" t="s">
        <v>100</v>
      </c>
      <c r="C8" s="11">
        <v>2.0601851851851853E-3</v>
      </c>
      <c r="D8" s="12">
        <f t="shared" si="0"/>
        <v>9.8071625344352625E-2</v>
      </c>
      <c r="E8" s="12">
        <f t="shared" si="1"/>
        <v>2.5159010600706716E-2</v>
      </c>
      <c r="F8" s="11">
        <v>4.4907407407407413E-3</v>
      </c>
      <c r="G8" s="12">
        <f t="shared" si="2"/>
        <v>0.33247643530419885</v>
      </c>
      <c r="H8" s="12">
        <f t="shared" si="3"/>
        <v>0.21448313985627421</v>
      </c>
      <c r="I8" s="11">
        <f t="shared" ref="I8:I19" si="6">C8+F8</f>
        <v>6.5509259259259271E-3</v>
      </c>
      <c r="J8" s="12">
        <f t="shared" si="4"/>
        <v>0.1898054996646546</v>
      </c>
      <c r="K8" s="14">
        <f t="shared" si="5"/>
        <v>6.3710040522287251E-2</v>
      </c>
    </row>
    <row r="9" spans="2:11" s="5" customFormat="1" x14ac:dyDescent="0.25">
      <c r="B9" s="10" t="s">
        <v>51</v>
      </c>
      <c r="C9" s="11">
        <v>1.8750000000000001E-3</v>
      </c>
      <c r="D9" s="12">
        <f t="shared" si="0"/>
        <v>8.9256198347107449E-2</v>
      </c>
      <c r="E9" s="12">
        <f t="shared" si="1"/>
        <v>2.2897526501766786E-2</v>
      </c>
      <c r="F9" s="11">
        <v>7.1759259259259259E-4</v>
      </c>
      <c r="G9" s="12">
        <f t="shared" si="2"/>
        <v>5.3127677806341041E-2</v>
      </c>
      <c r="H9" s="12">
        <f t="shared" si="3"/>
        <v>3.4273079049198449E-2</v>
      </c>
      <c r="I9" s="11">
        <f t="shared" si="6"/>
        <v>2.5925925925925925E-3</v>
      </c>
      <c r="J9" s="12">
        <f t="shared" si="4"/>
        <v>7.5117370892018767E-2</v>
      </c>
      <c r="K9" s="14">
        <f t="shared" si="5"/>
        <v>2.521386762719495E-2</v>
      </c>
    </row>
    <row r="10" spans="2:11" s="5" customFormat="1" x14ac:dyDescent="0.25">
      <c r="B10" s="10" t="s">
        <v>11</v>
      </c>
      <c r="C10" s="11">
        <v>3.6458333333333334E-3</v>
      </c>
      <c r="D10" s="12">
        <f t="shared" si="0"/>
        <v>0.17355371900826447</v>
      </c>
      <c r="E10" s="12">
        <f t="shared" si="1"/>
        <v>4.4522968197879861E-2</v>
      </c>
      <c r="F10" s="11">
        <v>3.2870370370370371E-3</v>
      </c>
      <c r="G10" s="12">
        <f t="shared" si="2"/>
        <v>0.24335904027420738</v>
      </c>
      <c r="H10" s="12">
        <f t="shared" si="3"/>
        <v>0.15699281370923163</v>
      </c>
      <c r="I10" s="11">
        <f t="shared" si="6"/>
        <v>6.9328703703703705E-3</v>
      </c>
      <c r="J10" s="12">
        <f t="shared" si="4"/>
        <v>0.20087189805499664</v>
      </c>
      <c r="K10" s="14">
        <f t="shared" si="5"/>
        <v>6.7424583520936499E-2</v>
      </c>
    </row>
    <row r="11" spans="2:11" s="5" customFormat="1" x14ac:dyDescent="0.25">
      <c r="B11" s="10" t="s">
        <v>12</v>
      </c>
      <c r="C11" s="11">
        <v>3.4722222222222222E-5</v>
      </c>
      <c r="D11" s="12">
        <f t="shared" si="0"/>
        <v>1.6528925619834713E-3</v>
      </c>
      <c r="E11" s="12">
        <f t="shared" si="1"/>
        <v>4.2402826855123676E-4</v>
      </c>
      <c r="F11" s="11">
        <v>6.4814814814814813E-4</v>
      </c>
      <c r="G11" s="12">
        <f t="shared" si="2"/>
        <v>4.7986289631533847E-2</v>
      </c>
      <c r="H11" s="12">
        <f t="shared" si="3"/>
        <v>3.0956329463792148E-2</v>
      </c>
      <c r="I11" s="11">
        <f t="shared" si="6"/>
        <v>6.8287037037037036E-4</v>
      </c>
      <c r="J11" s="12">
        <f t="shared" si="4"/>
        <v>1.9785378940308514E-2</v>
      </c>
      <c r="K11" s="14">
        <f t="shared" si="5"/>
        <v>6.6411526339486705E-3</v>
      </c>
    </row>
    <row r="12" spans="2:11" s="5" customFormat="1" x14ac:dyDescent="0.25">
      <c r="B12" s="10" t="s">
        <v>162</v>
      </c>
      <c r="C12" s="11">
        <v>7.291666666666665E-3</v>
      </c>
      <c r="D12" s="12">
        <f t="shared" si="0"/>
        <v>0.34710743801652888</v>
      </c>
      <c r="E12" s="12">
        <f t="shared" si="1"/>
        <v>8.9045936395759709E-2</v>
      </c>
      <c r="F12" s="11">
        <v>2.1643518518518518E-3</v>
      </c>
      <c r="G12" s="12">
        <f t="shared" si="2"/>
        <v>0.16023993144815765</v>
      </c>
      <c r="H12" s="12">
        <f t="shared" si="3"/>
        <v>0.10337202874516306</v>
      </c>
      <c r="I12" s="11">
        <f t="shared" si="6"/>
        <v>9.4560185185185164E-3</v>
      </c>
      <c r="J12" s="12">
        <f t="shared" si="4"/>
        <v>0.27397719651240771</v>
      </c>
      <c r="K12" s="14">
        <f t="shared" si="5"/>
        <v>9.1963079693831565E-2</v>
      </c>
    </row>
    <row r="13" spans="2:11" s="5" customFormat="1" x14ac:dyDescent="0.25">
      <c r="B13" s="10" t="s">
        <v>106</v>
      </c>
      <c r="C13" s="11">
        <v>0</v>
      </c>
      <c r="D13" s="12">
        <f t="shared" si="0"/>
        <v>0</v>
      </c>
      <c r="E13" s="12">
        <f t="shared" si="1"/>
        <v>0</v>
      </c>
      <c r="F13" s="11">
        <v>5.0925925925925921E-4</v>
      </c>
      <c r="G13" s="12">
        <f t="shared" si="2"/>
        <v>3.7703513281919447E-2</v>
      </c>
      <c r="H13" s="12">
        <f t="shared" si="3"/>
        <v>2.4322830292979544E-2</v>
      </c>
      <c r="I13" s="11">
        <f t="shared" si="6"/>
        <v>5.0925925925925921E-4</v>
      </c>
      <c r="J13" s="12">
        <f t="shared" si="4"/>
        <v>1.47551978537894E-2</v>
      </c>
      <c r="K13" s="14">
        <f t="shared" si="5"/>
        <v>4.9527239981990078E-3</v>
      </c>
    </row>
    <row r="14" spans="2:11" s="5" customFormat="1" x14ac:dyDescent="0.25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183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217</v>
      </c>
      <c r="C16" s="11">
        <v>3.5879629629629629E-4</v>
      </c>
      <c r="D16" s="12">
        <f t="shared" si="0"/>
        <v>1.7079889807162536E-2</v>
      </c>
      <c r="E16" s="12">
        <f t="shared" si="1"/>
        <v>4.3816254416961129E-3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3.5879629629629629E-4</v>
      </c>
      <c r="J16" s="12">
        <f t="shared" si="4"/>
        <v>1.0395707578806168E-2</v>
      </c>
      <c r="K16" s="14">
        <f t="shared" si="5"/>
        <v>3.4894191805493013E-3</v>
      </c>
    </row>
    <row r="17" spans="2:11" s="5" customFormat="1" x14ac:dyDescent="0.25">
      <c r="B17" s="10" t="s">
        <v>218</v>
      </c>
      <c r="C17" s="11">
        <v>2.0833333333333335E-4</v>
      </c>
      <c r="D17" s="12">
        <f t="shared" ref="D17" si="7">IFERROR(C17/C$20,0)</f>
        <v>9.9173553719008271E-3</v>
      </c>
      <c r="E17" s="12">
        <f t="shared" ref="E17" si="8">IFERROR(C17/C$31,0)</f>
        <v>2.5441696113074207E-3</v>
      </c>
      <c r="F17" s="11">
        <v>2.0833333333333335E-4</v>
      </c>
      <c r="G17" s="12">
        <f t="shared" ref="G17" si="9">IFERROR(F17/F$20,0)</f>
        <v>1.5424164524421595E-2</v>
      </c>
      <c r="H17" s="12">
        <f t="shared" ref="H17" si="10">IFERROR(F17/F$31,0)</f>
        <v>9.9502487562189053E-3</v>
      </c>
      <c r="I17" s="11">
        <f t="shared" si="6"/>
        <v>4.1666666666666669E-4</v>
      </c>
      <c r="J17" s="12">
        <f t="shared" ref="J17" si="11">IFERROR(I17/I$20,0)</f>
        <v>1.2072434607645875E-2</v>
      </c>
      <c r="K17" s="14">
        <f t="shared" ref="K17" si="12">IFERROR(I17/I$31,0)</f>
        <v>4.0522287257991887E-3</v>
      </c>
    </row>
    <row r="18" spans="2:11" s="5" customFormat="1" x14ac:dyDescent="0.25">
      <c r="B18" s="10" t="s">
        <v>163</v>
      </c>
      <c r="C18" s="11">
        <v>0</v>
      </c>
      <c r="D18" s="12">
        <f t="shared" si="0"/>
        <v>0</v>
      </c>
      <c r="E18" s="12">
        <f t="shared" si="1"/>
        <v>0</v>
      </c>
      <c r="F18" s="11">
        <v>2.0833333333333335E-4</v>
      </c>
      <c r="G18" s="12">
        <f t="shared" si="2"/>
        <v>1.5424164524421595E-2</v>
      </c>
      <c r="H18" s="12">
        <f t="shared" si="3"/>
        <v>9.9502487562189053E-3</v>
      </c>
      <c r="I18" s="11">
        <f t="shared" si="6"/>
        <v>2.0833333333333335E-4</v>
      </c>
      <c r="J18" s="12">
        <f t="shared" si="4"/>
        <v>6.0362173038229373E-3</v>
      </c>
      <c r="K18" s="14">
        <f t="shared" si="5"/>
        <v>2.0261143628995944E-3</v>
      </c>
    </row>
    <row r="19" spans="2:11" s="5" customFormat="1" ht="15.75" thickBot="1" x14ac:dyDescent="0.3">
      <c r="B19" s="10" t="s">
        <v>13</v>
      </c>
      <c r="C19" s="11">
        <v>3.0324074074074077E-3</v>
      </c>
      <c r="D19" s="12">
        <f t="shared" si="0"/>
        <v>0.14435261707988983</v>
      </c>
      <c r="E19" s="12">
        <f t="shared" si="1"/>
        <v>3.7031802120141351E-2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3.0324074074074077E-3</v>
      </c>
      <c r="J19" s="12">
        <f t="shared" si="4"/>
        <v>8.7860496311200534E-2</v>
      </c>
      <c r="K19" s="14">
        <f t="shared" si="5"/>
        <v>2.9491220171094099E-2</v>
      </c>
    </row>
    <row r="20" spans="2:11" s="5" customFormat="1" ht="16.5" thickTop="1" thickBot="1" x14ac:dyDescent="0.3">
      <c r="B20" s="31" t="s">
        <v>3</v>
      </c>
      <c r="C20" s="32">
        <f>SUM(C7:C19)</f>
        <v>2.1006944444444443E-2</v>
      </c>
      <c r="D20" s="33">
        <f>IFERROR(SUM(D7:D19),0)</f>
        <v>1.0000000000000002</v>
      </c>
      <c r="E20" s="33">
        <f>IFERROR(SUM(E7:E19),0)</f>
        <v>0.25653710247349826</v>
      </c>
      <c r="F20" s="32">
        <f>SUM(F7:F19)</f>
        <v>1.3506944444444445E-2</v>
      </c>
      <c r="G20" s="33">
        <f>IFERROR(SUM(G7:G19),0)</f>
        <v>1</v>
      </c>
      <c r="H20" s="33">
        <f>IFERROR(SUM(H7:H19),0)</f>
        <v>0.64510779436152565</v>
      </c>
      <c r="I20" s="32">
        <f>SUM(I7:I19)</f>
        <v>3.4513888888888893E-2</v>
      </c>
      <c r="J20" s="33">
        <f>IFERROR(SUM(J7:J19),0)</f>
        <v>0.99999999999999989</v>
      </c>
      <c r="K20" s="34">
        <f>IFERROR(SUM(K7:K19),0)</f>
        <v>0.33565961278703277</v>
      </c>
    </row>
    <row r="21" spans="2:11" s="5" customFormat="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25">
      <c r="B23" s="18" t="s">
        <v>15</v>
      </c>
      <c r="C23" s="11">
        <v>7.2453703703703708E-3</v>
      </c>
      <c r="D23" s="19"/>
      <c r="E23" s="12">
        <f>IFERROR(C23/C$31,0)</f>
        <v>8.848056537102475E-2</v>
      </c>
      <c r="F23" s="11">
        <v>2.696759259259259E-3</v>
      </c>
      <c r="G23" s="19"/>
      <c r="H23" s="12">
        <f>IFERROR(F23/F$31,0)</f>
        <v>0.12880044223327802</v>
      </c>
      <c r="I23" s="11">
        <f>C23+F23</f>
        <v>9.9421296296296306E-3</v>
      </c>
      <c r="J23" s="19"/>
      <c r="K23" s="14">
        <f>IFERROR(I23/I$31,0)</f>
        <v>9.6690679873930652E-2</v>
      </c>
    </row>
    <row r="24" spans="2:11" s="5" customFormat="1" x14ac:dyDescent="0.25">
      <c r="B24" s="18" t="s">
        <v>16</v>
      </c>
      <c r="C24" s="11"/>
      <c r="D24" s="19"/>
      <c r="E24" s="12">
        <f t="shared" ref="E24:E28" si="13">IFERROR(C24/C$31,0)</f>
        <v>0</v>
      </c>
      <c r="F24" s="11"/>
      <c r="G24" s="19"/>
      <c r="H24" s="12">
        <f t="shared" ref="H24:H28" si="14">IFERROR(F24/F$31,0)</f>
        <v>0</v>
      </c>
      <c r="I24" s="11">
        <f t="shared" ref="I24:I28" si="15">C24+F24</f>
        <v>0</v>
      </c>
      <c r="J24" s="19"/>
      <c r="K24" s="14">
        <f t="shared" ref="K24:K28" si="16">IFERROR(I24/I$31,0)</f>
        <v>0</v>
      </c>
    </row>
    <row r="25" spans="2:11" s="5" customFormat="1" x14ac:dyDescent="0.25">
      <c r="B25" s="18" t="s">
        <v>17</v>
      </c>
      <c r="C25" s="11">
        <v>2.2916666666666667E-3</v>
      </c>
      <c r="D25" s="19"/>
      <c r="E25" s="12">
        <f t="shared" si="13"/>
        <v>2.7985865724381626E-2</v>
      </c>
      <c r="F25" s="11">
        <v>3.9351851851851852E-4</v>
      </c>
      <c r="G25" s="19"/>
      <c r="H25" s="12">
        <f t="shared" si="14"/>
        <v>1.8794914317302375E-2</v>
      </c>
      <c r="I25" s="11">
        <f t="shared" si="15"/>
        <v>2.6851851851851854E-3</v>
      </c>
      <c r="J25" s="19"/>
      <c r="K25" s="14">
        <f t="shared" si="16"/>
        <v>2.6114362899594772E-2</v>
      </c>
    </row>
    <row r="26" spans="2:11" s="5" customFormat="1" x14ac:dyDescent="0.25">
      <c r="B26" s="18" t="s">
        <v>18</v>
      </c>
      <c r="C26" s="11">
        <v>2.0995370370370373E-2</v>
      </c>
      <c r="D26" s="19"/>
      <c r="E26" s="12">
        <f t="shared" si="13"/>
        <v>0.25639575971731454</v>
      </c>
      <c r="F26" s="11">
        <v>1.5625000000000001E-3</v>
      </c>
      <c r="G26" s="19"/>
      <c r="H26" s="12">
        <f t="shared" si="14"/>
        <v>7.4626865671641784E-2</v>
      </c>
      <c r="I26" s="11">
        <f t="shared" si="15"/>
        <v>2.2557870370370374E-2</v>
      </c>
      <c r="J26" s="19"/>
      <c r="K26" s="14">
        <f t="shared" si="16"/>
        <v>0.21938316073840611</v>
      </c>
    </row>
    <row r="27" spans="2:11" s="5" customFormat="1" x14ac:dyDescent="0.25">
      <c r="B27" s="18" t="s">
        <v>19</v>
      </c>
      <c r="C27" s="11">
        <v>3.0347222222222216E-2</v>
      </c>
      <c r="D27" s="19"/>
      <c r="E27" s="12">
        <f t="shared" si="13"/>
        <v>0.37060070671378087</v>
      </c>
      <c r="F27" s="11">
        <v>2.7777777777777779E-3</v>
      </c>
      <c r="G27" s="19"/>
      <c r="H27" s="12">
        <f t="shared" si="14"/>
        <v>0.13266998341625208</v>
      </c>
      <c r="I27" s="11">
        <f t="shared" si="15"/>
        <v>3.3124999999999995E-2</v>
      </c>
      <c r="J27" s="19"/>
      <c r="K27" s="14">
        <f t="shared" si="16"/>
        <v>0.32215218370103543</v>
      </c>
    </row>
    <row r="28" spans="2:11" s="5" customFormat="1" ht="15.75" thickBot="1" x14ac:dyDescent="0.3">
      <c r="B28" s="23" t="s">
        <v>20</v>
      </c>
      <c r="C28" s="20"/>
      <c r="D28" s="24"/>
      <c r="E28" s="21">
        <f t="shared" si="13"/>
        <v>0</v>
      </c>
      <c r="F28" s="20"/>
      <c r="G28" s="24"/>
      <c r="H28" s="21">
        <f t="shared" si="14"/>
        <v>0</v>
      </c>
      <c r="I28" s="11">
        <f t="shared" si="15"/>
        <v>0</v>
      </c>
      <c r="J28" s="24"/>
      <c r="K28" s="22">
        <f t="shared" si="16"/>
        <v>0</v>
      </c>
    </row>
    <row r="29" spans="2:11" s="5" customFormat="1" ht="16.5" thickTop="1" thickBot="1" x14ac:dyDescent="0.3">
      <c r="B29" s="31" t="s">
        <v>3</v>
      </c>
      <c r="C29" s="32">
        <f>SUM(C23:C28)</f>
        <v>6.0879629629629631E-2</v>
      </c>
      <c r="D29" s="33"/>
      <c r="E29" s="33">
        <f>IFERROR(SUM(E23:E28),0)</f>
        <v>0.74346289752650185</v>
      </c>
      <c r="F29" s="32">
        <f>SUM(F23:F28)</f>
        <v>7.4305555555555566E-3</v>
      </c>
      <c r="G29" s="33"/>
      <c r="H29" s="33">
        <f>IFERROR(SUM(H23:H28),0)</f>
        <v>0.35489220563847423</v>
      </c>
      <c r="I29" s="32">
        <f>SUM(I23:I28)</f>
        <v>6.8310185185185196E-2</v>
      </c>
      <c r="J29" s="33"/>
      <c r="K29" s="34">
        <f>IFERROR(SUM(K23:K28),0)</f>
        <v>0.66434038721296695</v>
      </c>
    </row>
    <row r="30" spans="2:11" s="5" customFormat="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 x14ac:dyDescent="0.3">
      <c r="B31" s="31" t="s">
        <v>6</v>
      </c>
      <c r="C31" s="32">
        <f>SUM(C20,C29)</f>
        <v>8.188657407407407E-2</v>
      </c>
      <c r="D31" s="35"/>
      <c r="E31" s="36">
        <f>IFERROR(SUM(E20,E29),0)</f>
        <v>1</v>
      </c>
      <c r="F31" s="32">
        <f>SUM(F20,F29)</f>
        <v>2.0937500000000001E-2</v>
      </c>
      <c r="G31" s="35"/>
      <c r="H31" s="36">
        <f>IFERROR(SUM(H20,H29),0)</f>
        <v>0.99999999999999989</v>
      </c>
      <c r="I31" s="32">
        <f>SUM(I20,I29)</f>
        <v>0.1028240740740741</v>
      </c>
      <c r="J31" s="35"/>
      <c r="K31" s="38">
        <f>IFERROR(SUM(K20,K29),0)</f>
        <v>0.99999999999999978</v>
      </c>
    </row>
    <row r="32" spans="2:11" s="5" customFormat="1" ht="66" customHeight="1" thickTop="1" thickBot="1" x14ac:dyDescent="0.3">
      <c r="B32" s="185" t="s">
        <v>156</v>
      </c>
      <c r="C32" s="186"/>
      <c r="D32" s="186"/>
      <c r="E32" s="186"/>
      <c r="F32" s="186"/>
      <c r="G32" s="186"/>
      <c r="H32" s="186"/>
      <c r="I32" s="186"/>
      <c r="J32" s="186"/>
      <c r="K32" s="187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/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  <row r="67" spans="3:8" s="5" customFormat="1" x14ac:dyDescent="0.25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8" t="s">
        <v>55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ht="15.75" thickBot="1" x14ac:dyDescent="0.3">
      <c r="B4" s="191" t="s">
        <v>225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2.6157407407407405E-3</v>
      </c>
      <c r="D7" s="12">
        <f t="shared" ref="D7:D19" si="0">IFERROR(C7/C$20,0)</f>
        <v>0.10310218978102191</v>
      </c>
      <c r="E7" s="12">
        <f t="shared" ref="E7:E19" si="1">IFERROR(C7/C$31,0)</f>
        <v>4.1173255602113337E-2</v>
      </c>
      <c r="F7" s="11">
        <v>8.2175925925925927E-4</v>
      </c>
      <c r="G7" s="12">
        <f t="shared" ref="G7:G19" si="2">IFERROR(F7/F$20,0)</f>
        <v>6.9813176007866282E-2</v>
      </c>
      <c r="H7" s="12">
        <f t="shared" ref="H7:H19" si="3">IFERROR(F7/F$31,0)</f>
        <v>5.1337671728127261E-2</v>
      </c>
      <c r="I7" s="11">
        <f>C7+F7</f>
        <v>3.4374999999999996E-3</v>
      </c>
      <c r="J7" s="12">
        <f t="shared" ref="J7:J19" si="4">IFERROR(I7/I$20,0)</f>
        <v>9.2552196946089127E-2</v>
      </c>
      <c r="K7" s="14">
        <f t="shared" ref="K7:K19" si="5">IFERROR(I7/I$31,0)</f>
        <v>4.3218859138533197E-2</v>
      </c>
    </row>
    <row r="8" spans="2:11" x14ac:dyDescent="0.25">
      <c r="B8" s="145" t="s">
        <v>100</v>
      </c>
      <c r="C8" s="11">
        <v>3.0787037037037033E-3</v>
      </c>
      <c r="D8" s="12">
        <f t="shared" si="0"/>
        <v>0.12135036496350365</v>
      </c>
      <c r="E8" s="12">
        <f t="shared" si="1"/>
        <v>4.8460557478593576E-2</v>
      </c>
      <c r="F8" s="11">
        <v>3.1134259259259257E-3</v>
      </c>
      <c r="G8" s="12">
        <f t="shared" si="2"/>
        <v>0.26450344149459193</v>
      </c>
      <c r="H8" s="12">
        <f t="shared" si="3"/>
        <v>0.1945046999276934</v>
      </c>
      <c r="I8" s="11">
        <f t="shared" ref="I8:I19" si="6">C8+F8</f>
        <v>6.192129629629629E-3</v>
      </c>
      <c r="J8" s="12">
        <f t="shared" si="4"/>
        <v>0.16671860392645685</v>
      </c>
      <c r="K8" s="14">
        <f t="shared" si="5"/>
        <v>7.7852153667054752E-2</v>
      </c>
    </row>
    <row r="9" spans="2:11" x14ac:dyDescent="0.25">
      <c r="B9" s="10" t="s">
        <v>51</v>
      </c>
      <c r="C9" s="11">
        <v>1.4004629629629629E-3</v>
      </c>
      <c r="D9" s="12">
        <f t="shared" si="0"/>
        <v>5.5200729927007308E-2</v>
      </c>
      <c r="E9" s="12">
        <f t="shared" si="1"/>
        <v>2.2044088176352717E-2</v>
      </c>
      <c r="F9" s="11">
        <v>5.7870370370370367E-4</v>
      </c>
      <c r="G9" s="12">
        <f t="shared" si="2"/>
        <v>4.9164208456243856E-2</v>
      </c>
      <c r="H9" s="12">
        <f t="shared" si="3"/>
        <v>3.6153289949385388E-2</v>
      </c>
      <c r="I9" s="11">
        <f t="shared" si="6"/>
        <v>1.9791666666666664E-3</v>
      </c>
      <c r="J9" s="12">
        <f t="shared" si="4"/>
        <v>5.3287628544717983E-2</v>
      </c>
      <c r="K9" s="14">
        <f t="shared" si="5"/>
        <v>2.4883585564610022E-2</v>
      </c>
    </row>
    <row r="10" spans="2:11" x14ac:dyDescent="0.25">
      <c r="B10" s="10" t="s">
        <v>11</v>
      </c>
      <c r="C10" s="11">
        <v>4.5601851851851836E-3</v>
      </c>
      <c r="D10" s="12">
        <f t="shared" si="0"/>
        <v>0.17974452554744522</v>
      </c>
      <c r="E10" s="12">
        <f t="shared" si="1"/>
        <v>7.1779923483330316E-2</v>
      </c>
      <c r="F10" s="11">
        <v>1.8171296296296297E-3</v>
      </c>
      <c r="G10" s="12">
        <f t="shared" si="2"/>
        <v>0.15437561455260571</v>
      </c>
      <c r="H10" s="12">
        <f t="shared" si="3"/>
        <v>0.11352133044107014</v>
      </c>
      <c r="I10" s="11">
        <f t="shared" si="6"/>
        <v>6.3773148148148131E-3</v>
      </c>
      <c r="J10" s="12">
        <f t="shared" si="4"/>
        <v>0.17170458086631349</v>
      </c>
      <c r="K10" s="14">
        <f t="shared" si="5"/>
        <v>8.0180442374854513E-2</v>
      </c>
    </row>
    <row r="11" spans="2:11" x14ac:dyDescent="0.25">
      <c r="B11" s="10" t="s">
        <v>12</v>
      </c>
      <c r="C11" s="11">
        <v>6.5972222222222213E-4</v>
      </c>
      <c r="D11" s="12">
        <f t="shared" si="0"/>
        <v>2.6003649635036496E-2</v>
      </c>
      <c r="E11" s="12">
        <f t="shared" si="1"/>
        <v>1.0384405173984337E-2</v>
      </c>
      <c r="F11" s="11">
        <v>1.4930555555555556E-3</v>
      </c>
      <c r="G11" s="12">
        <f t="shared" si="2"/>
        <v>0.12684365781710916</v>
      </c>
      <c r="H11" s="12">
        <f t="shared" si="3"/>
        <v>9.3275488069414311E-2</v>
      </c>
      <c r="I11" s="11">
        <f t="shared" si="6"/>
        <v>2.1527777777777778E-3</v>
      </c>
      <c r="J11" s="12">
        <f t="shared" si="4"/>
        <v>5.79619819258336E-2</v>
      </c>
      <c r="K11" s="14">
        <f t="shared" si="5"/>
        <v>2.7066356228172311E-2</v>
      </c>
    </row>
    <row r="12" spans="2:11" x14ac:dyDescent="0.25">
      <c r="B12" s="10" t="s">
        <v>162</v>
      </c>
      <c r="C12" s="11">
        <v>7.7314814814814798E-3</v>
      </c>
      <c r="D12" s="12">
        <f t="shared" si="0"/>
        <v>0.30474452554744524</v>
      </c>
      <c r="E12" s="12">
        <f t="shared" si="1"/>
        <v>0.12169794133721994</v>
      </c>
      <c r="F12" s="11">
        <v>2.7662037037037034E-3</v>
      </c>
      <c r="G12" s="12">
        <f t="shared" si="2"/>
        <v>0.23500491642084562</v>
      </c>
      <c r="H12" s="12">
        <f t="shared" si="3"/>
        <v>0.17281272595806216</v>
      </c>
      <c r="I12" s="11">
        <f t="shared" si="6"/>
        <v>1.0497685185185183E-2</v>
      </c>
      <c r="J12" s="12">
        <f t="shared" si="4"/>
        <v>0.28264256777812402</v>
      </c>
      <c r="K12" s="14">
        <f t="shared" si="5"/>
        <v>0.13198486612339935</v>
      </c>
    </row>
    <row r="13" spans="2:11" x14ac:dyDescent="0.25">
      <c r="B13" s="10" t="s">
        <v>106</v>
      </c>
      <c r="C13" s="11">
        <v>9.1435185185185196E-4</v>
      </c>
      <c r="D13" s="12">
        <f t="shared" si="0"/>
        <v>3.6040145985401471E-2</v>
      </c>
      <c r="E13" s="12">
        <f t="shared" si="1"/>
        <v>1.4392421206048471E-2</v>
      </c>
      <c r="F13" s="11">
        <v>5.7870370370370367E-4</v>
      </c>
      <c r="G13" s="12">
        <f t="shared" si="2"/>
        <v>4.9164208456243856E-2</v>
      </c>
      <c r="H13" s="12">
        <f t="shared" si="3"/>
        <v>3.6153289949385388E-2</v>
      </c>
      <c r="I13" s="11">
        <f t="shared" si="6"/>
        <v>1.4930555555555556E-3</v>
      </c>
      <c r="J13" s="12">
        <f t="shared" si="4"/>
        <v>4.0199439077594275E-2</v>
      </c>
      <c r="K13" s="14">
        <f t="shared" si="5"/>
        <v>1.8771827706635633E-2</v>
      </c>
    </row>
    <row r="14" spans="2:11" x14ac:dyDescent="0.25">
      <c r="B14" s="10" t="s">
        <v>107</v>
      </c>
      <c r="C14" s="11">
        <v>3.9351851851851852E-4</v>
      </c>
      <c r="D14" s="12">
        <f t="shared" si="0"/>
        <v>1.5510948905109493E-2</v>
      </c>
      <c r="E14" s="12">
        <f t="shared" si="1"/>
        <v>6.1942065950082023E-3</v>
      </c>
      <c r="F14" s="11">
        <v>2.4305555555555552E-4</v>
      </c>
      <c r="G14" s="12">
        <f t="shared" si="2"/>
        <v>2.0648967551622419E-2</v>
      </c>
      <c r="H14" s="12">
        <f t="shared" si="3"/>
        <v>1.5184381778741863E-2</v>
      </c>
      <c r="I14" s="11">
        <f t="shared" si="6"/>
        <v>6.3657407407407402E-4</v>
      </c>
      <c r="J14" s="12">
        <f t="shared" si="4"/>
        <v>1.7139295730757245E-2</v>
      </c>
      <c r="K14" s="14">
        <f t="shared" si="5"/>
        <v>8.0034924330617038E-3</v>
      </c>
    </row>
    <row r="15" spans="2:11" x14ac:dyDescent="0.25">
      <c r="B15" s="10" t="s">
        <v>183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217</v>
      </c>
      <c r="C16" s="11">
        <v>7.5231481481481482E-4</v>
      </c>
      <c r="D16" s="12">
        <f t="shared" si="0"/>
        <v>2.9653284671532852E-2</v>
      </c>
      <c r="E16" s="12">
        <f t="shared" si="1"/>
        <v>1.1841865549280387E-2</v>
      </c>
      <c r="F16" s="11">
        <v>1.0416666666666667E-4</v>
      </c>
      <c r="G16" s="12">
        <f t="shared" si="2"/>
        <v>8.8495575221238954E-3</v>
      </c>
      <c r="H16" s="12">
        <f t="shared" si="3"/>
        <v>6.5075921908893707E-3</v>
      </c>
      <c r="I16" s="11">
        <f t="shared" si="6"/>
        <v>8.564814814814815E-4</v>
      </c>
      <c r="J16" s="12">
        <f t="shared" si="4"/>
        <v>2.3060143346837026E-2</v>
      </c>
      <c r="K16" s="14">
        <f t="shared" si="5"/>
        <v>1.076833527357393E-2</v>
      </c>
    </row>
    <row r="17" spans="2:11" x14ac:dyDescent="0.25">
      <c r="B17" s="10" t="s">
        <v>218</v>
      </c>
      <c r="C17" s="11">
        <v>1.273148148148148E-4</v>
      </c>
      <c r="D17" s="12">
        <f t="shared" ref="D17" si="7">IFERROR(C17/C$20,0)</f>
        <v>5.0182481751824826E-3</v>
      </c>
      <c r="E17" s="12">
        <f t="shared" ref="E17" si="8">IFERROR(C17/C$31,0)</f>
        <v>2.0040080160320653E-3</v>
      </c>
      <c r="F17" s="11">
        <v>0</v>
      </c>
      <c r="G17" s="12"/>
      <c r="H17" s="12"/>
      <c r="I17" s="11">
        <f t="shared" si="6"/>
        <v>1.273148148148148E-4</v>
      </c>
      <c r="J17" s="12">
        <f t="shared" ref="J17" si="9">IFERROR(I17/I$20,0)</f>
        <v>3.4278591461514496E-3</v>
      </c>
      <c r="K17" s="14">
        <f t="shared" ref="K17" si="10">IFERROR(I17/I$31,0)</f>
        <v>1.6006984866123407E-3</v>
      </c>
    </row>
    <row r="18" spans="2:11" x14ac:dyDescent="0.25">
      <c r="B18" s="10" t="s">
        <v>163</v>
      </c>
      <c r="C18" s="11">
        <v>8.1018518518518516E-5</v>
      </c>
      <c r="D18" s="12">
        <f t="shared" si="0"/>
        <v>3.193430656934307E-3</v>
      </c>
      <c r="E18" s="12">
        <f t="shared" si="1"/>
        <v>1.2752778283840415E-3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8.1018518518518516E-5</v>
      </c>
      <c r="J18" s="12">
        <f t="shared" si="4"/>
        <v>2.1813649111872861E-3</v>
      </c>
      <c r="K18" s="14">
        <f t="shared" si="5"/>
        <v>1.0186263096623987E-3</v>
      </c>
    </row>
    <row r="19" spans="2:11" ht="15.75" thickBot="1" x14ac:dyDescent="0.3">
      <c r="B19" s="10" t="s">
        <v>13</v>
      </c>
      <c r="C19" s="11">
        <v>3.0555555555555548E-3</v>
      </c>
      <c r="D19" s="12">
        <f t="shared" si="0"/>
        <v>0.12043795620437955</v>
      </c>
      <c r="E19" s="12">
        <f t="shared" si="1"/>
        <v>4.8096192384769559E-2</v>
      </c>
      <c r="F19" s="11">
        <v>2.5462962962962961E-4</v>
      </c>
      <c r="G19" s="12">
        <f t="shared" si="2"/>
        <v>2.1632251720747293E-2</v>
      </c>
      <c r="H19" s="12">
        <f t="shared" si="3"/>
        <v>1.5907447577729571E-2</v>
      </c>
      <c r="I19" s="11">
        <f t="shared" si="6"/>
        <v>3.3101851851851842E-3</v>
      </c>
      <c r="J19" s="12">
        <f t="shared" si="4"/>
        <v>8.912433779993767E-2</v>
      </c>
      <c r="K19" s="14">
        <f t="shared" si="5"/>
        <v>4.1618160651920852E-2</v>
      </c>
    </row>
    <row r="20" spans="2:11" ht="16.5" thickTop="1" thickBot="1" x14ac:dyDescent="0.3">
      <c r="B20" s="31" t="s">
        <v>3</v>
      </c>
      <c r="C20" s="32">
        <f>SUM(C7:C19)</f>
        <v>2.5370370370370366E-2</v>
      </c>
      <c r="D20" s="33">
        <f>IFERROR(SUM(D7:D19),0)</f>
        <v>1</v>
      </c>
      <c r="E20" s="33">
        <f>IFERROR(SUM(E7:E19),0)</f>
        <v>0.39934414283111697</v>
      </c>
      <c r="F20" s="32">
        <f>SUM(F7:F19)</f>
        <v>1.1770833333333333E-2</v>
      </c>
      <c r="G20" s="33">
        <f>IFERROR(SUM(G7:G19),0)</f>
        <v>1</v>
      </c>
      <c r="H20" s="33">
        <f>IFERROR(SUM(H7:H19),0)</f>
        <v>0.73535791757049884</v>
      </c>
      <c r="I20" s="32">
        <f>SUM(I7:I19)</f>
        <v>3.7141203703703697E-2</v>
      </c>
      <c r="J20" s="33">
        <f>IFERROR(SUM(J7:J19),0)</f>
        <v>0.99999999999999989</v>
      </c>
      <c r="K20" s="34">
        <f>IFERROR(SUM(K7:K19),0)</f>
        <v>0.466967403958091</v>
      </c>
    </row>
    <row r="21" spans="2:1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25">
      <c r="B23" s="18" t="s">
        <v>15</v>
      </c>
      <c r="C23" s="11">
        <v>3.9351851851851839E-3</v>
      </c>
      <c r="D23" s="19"/>
      <c r="E23" s="12">
        <f>IFERROR(C23/C$31,0)</f>
        <v>6.1942065950081997E-2</v>
      </c>
      <c r="F23" s="11">
        <v>1.2152777777777778E-3</v>
      </c>
      <c r="G23" s="19"/>
      <c r="H23" s="12">
        <f>IFERROR(F23/F$31,0)</f>
        <v>7.5921908893709325E-2</v>
      </c>
      <c r="I23" s="11">
        <f>C23+F23</f>
        <v>5.1504629629629617E-3</v>
      </c>
      <c r="J23" s="19"/>
      <c r="K23" s="14">
        <f>IFERROR(I23/I$31,0)</f>
        <v>6.4755529685681046E-2</v>
      </c>
    </row>
    <row r="24" spans="2:11" x14ac:dyDescent="0.25">
      <c r="B24" s="18" t="s">
        <v>16</v>
      </c>
      <c r="C24" s="11">
        <v>3.8194444444444446E-4</v>
      </c>
      <c r="D24" s="19"/>
      <c r="E24" s="12">
        <f t="shared" ref="E24:E28" si="11">IFERROR(C24/C$31,0)</f>
        <v>6.0120240480961967E-3</v>
      </c>
      <c r="F24" s="11">
        <v>4.976851851851851E-4</v>
      </c>
      <c r="G24" s="19"/>
      <c r="H24" s="12">
        <f t="shared" ref="H24:H28" si="12">IFERROR(F24/F$31,0)</f>
        <v>3.1091829356471434E-2</v>
      </c>
      <c r="I24" s="11">
        <f t="shared" ref="I24:I28" si="13">C24+F24</f>
        <v>8.7962962962962951E-4</v>
      </c>
      <c r="J24" s="19"/>
      <c r="K24" s="14">
        <f t="shared" ref="K24:K28" si="14">IFERROR(I24/I$31,0)</f>
        <v>1.10593713620489E-2</v>
      </c>
    </row>
    <row r="25" spans="2:11" x14ac:dyDescent="0.25">
      <c r="B25" s="18" t="s">
        <v>17</v>
      </c>
      <c r="C25" s="11">
        <v>2.638888888888889E-3</v>
      </c>
      <c r="D25" s="19"/>
      <c r="E25" s="12">
        <f t="shared" si="11"/>
        <v>4.1537620695937354E-2</v>
      </c>
      <c r="F25" s="11">
        <v>4.1666666666666664E-4</v>
      </c>
      <c r="G25" s="19"/>
      <c r="H25" s="12">
        <f t="shared" si="12"/>
        <v>2.6030368763557479E-2</v>
      </c>
      <c r="I25" s="11">
        <f t="shared" si="13"/>
        <v>3.0555555555555557E-3</v>
      </c>
      <c r="J25" s="19"/>
      <c r="K25" s="14">
        <f t="shared" si="14"/>
        <v>3.8416763678696182E-2</v>
      </c>
    </row>
    <row r="26" spans="2:11" x14ac:dyDescent="0.25">
      <c r="B26" s="18" t="s">
        <v>18</v>
      </c>
      <c r="C26" s="11">
        <v>1.1041666666666663E-2</v>
      </c>
      <c r="D26" s="19"/>
      <c r="E26" s="12">
        <f t="shared" si="11"/>
        <v>0.17380214975405361</v>
      </c>
      <c r="F26" s="11">
        <v>9.3749999999999997E-4</v>
      </c>
      <c r="G26" s="19"/>
      <c r="H26" s="12">
        <f t="shared" si="12"/>
        <v>5.8568329718004332E-2</v>
      </c>
      <c r="I26" s="11">
        <f t="shared" si="13"/>
        <v>1.1979166666666662E-2</v>
      </c>
      <c r="J26" s="19"/>
      <c r="K26" s="14">
        <f t="shared" si="14"/>
        <v>0.15061117578579747</v>
      </c>
    </row>
    <row r="27" spans="2:11" x14ac:dyDescent="0.25">
      <c r="B27" s="18" t="s">
        <v>19</v>
      </c>
      <c r="C27" s="11">
        <v>2.0092592592592572E-2</v>
      </c>
      <c r="D27" s="19"/>
      <c r="E27" s="12">
        <f t="shared" si="11"/>
        <v>0.31626890143924197</v>
      </c>
      <c r="F27" s="11">
        <v>1.1689814814814816E-3</v>
      </c>
      <c r="G27" s="19"/>
      <c r="H27" s="12">
        <f t="shared" si="12"/>
        <v>7.3029645697758494E-2</v>
      </c>
      <c r="I27" s="11">
        <f t="shared" si="13"/>
        <v>2.1261574074074054E-2</v>
      </c>
      <c r="J27" s="19"/>
      <c r="K27" s="14">
        <f t="shared" si="14"/>
        <v>0.26731664726426069</v>
      </c>
    </row>
    <row r="28" spans="2:11" ht="15.75" thickBot="1" x14ac:dyDescent="0.3">
      <c r="B28" s="23" t="s">
        <v>20</v>
      </c>
      <c r="C28" s="20">
        <v>6.9444444444444444E-5</v>
      </c>
      <c r="D28" s="24"/>
      <c r="E28" s="21">
        <f t="shared" si="11"/>
        <v>1.0930952814720357E-3</v>
      </c>
      <c r="F28" s="20">
        <v>0</v>
      </c>
      <c r="G28" s="24"/>
      <c r="H28" s="21">
        <f t="shared" si="12"/>
        <v>0</v>
      </c>
      <c r="I28" s="11">
        <f t="shared" si="13"/>
        <v>6.9444444444444444E-5</v>
      </c>
      <c r="J28" s="24"/>
      <c r="K28" s="22">
        <f t="shared" si="14"/>
        <v>8.7310826542491321E-4</v>
      </c>
    </row>
    <row r="29" spans="2:11" ht="16.5" thickTop="1" thickBot="1" x14ac:dyDescent="0.3">
      <c r="B29" s="31" t="s">
        <v>3</v>
      </c>
      <c r="C29" s="32">
        <f>SUM(C23:C28)</f>
        <v>3.8159722222222192E-2</v>
      </c>
      <c r="D29" s="33"/>
      <c r="E29" s="33">
        <f>IFERROR(SUM(E23:E28),0)</f>
        <v>0.60065585716888314</v>
      </c>
      <c r="F29" s="32">
        <f>SUM(F23:F28)</f>
        <v>4.2361111111111115E-3</v>
      </c>
      <c r="G29" s="33"/>
      <c r="H29" s="33">
        <f>IFERROR(SUM(H23:H28),0)</f>
        <v>0.26464208242950105</v>
      </c>
      <c r="I29" s="32">
        <f>SUM(I23:I28)</f>
        <v>4.2395833333333299E-2</v>
      </c>
      <c r="J29" s="33"/>
      <c r="K29" s="34">
        <f>IFERROR(SUM(K23:K28),0)</f>
        <v>0.53303259604190922</v>
      </c>
    </row>
    <row r="30" spans="2:1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 x14ac:dyDescent="0.3">
      <c r="B31" s="31" t="s">
        <v>6</v>
      </c>
      <c r="C31" s="32">
        <f>SUM(C20,C29)</f>
        <v>6.3530092592592555E-2</v>
      </c>
      <c r="D31" s="35"/>
      <c r="E31" s="36">
        <f>IFERROR(SUM(E20,E29),0)</f>
        <v>1</v>
      </c>
      <c r="F31" s="32">
        <f>SUM(F20,F29)</f>
        <v>1.6006944444444445E-2</v>
      </c>
      <c r="G31" s="35"/>
      <c r="H31" s="36">
        <f>IFERROR(SUM(H20,H29),0)</f>
        <v>0.99999999999999989</v>
      </c>
      <c r="I31" s="32">
        <f>SUM(I20,I29)</f>
        <v>7.9537037037036989E-2</v>
      </c>
      <c r="J31" s="35"/>
      <c r="K31" s="38">
        <f>IFERROR(SUM(K20,K29),0)</f>
        <v>1.0000000000000002</v>
      </c>
    </row>
    <row r="32" spans="2:11" ht="66" customHeight="1" thickTop="1" thickBot="1" x14ac:dyDescent="0.3">
      <c r="B32" s="185" t="s">
        <v>156</v>
      </c>
      <c r="C32" s="186"/>
      <c r="D32" s="186"/>
      <c r="E32" s="186"/>
      <c r="F32" s="186"/>
      <c r="G32" s="186"/>
      <c r="H32" s="186"/>
      <c r="I32" s="186"/>
      <c r="J32" s="186"/>
      <c r="K32" s="187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42578125" style="6" customWidth="1"/>
    <col min="7" max="7" width="10.42578125" style="5" customWidth="1"/>
    <col min="8" max="8" width="10.42578125" style="6" customWidth="1"/>
    <col min="9" max="11" width="10.42578125" style="5" customWidth="1"/>
    <col min="12" max="16384" width="8.85546875" style="5"/>
  </cols>
  <sheetData>
    <row r="2" spans="2:11" ht="15.75" thickBot="1" x14ac:dyDescent="0.3"/>
    <row r="3" spans="2:11" x14ac:dyDescent="0.25">
      <c r="B3" s="188" t="s">
        <v>54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ht="15.75" thickBot="1" x14ac:dyDescent="0.3">
      <c r="B4" s="191" t="s">
        <v>225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3.8194444444444446E-4</v>
      </c>
      <c r="D7" s="12">
        <f t="shared" ref="D7:D19" si="0">IFERROR(C7/C$20,0)</f>
        <v>4.3307086614173235E-2</v>
      </c>
      <c r="E7" s="12">
        <f t="shared" ref="E7:E19" si="1">IFERROR(C7/C$31,0)</f>
        <v>1.1190233977619535E-2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f>C7+F7</f>
        <v>3.8194444444444446E-4</v>
      </c>
      <c r="J7" s="12">
        <f t="shared" ref="J7:J19" si="4">IFERROR(I7/I$20,0)</f>
        <v>4.3307086614173235E-2</v>
      </c>
      <c r="K7" s="14">
        <f t="shared" ref="K7:K19" si="5">IFERROR(I7/I$31,0)</f>
        <v>1.1190233977619535E-2</v>
      </c>
    </row>
    <row r="8" spans="2:11" x14ac:dyDescent="0.25">
      <c r="B8" s="145" t="s">
        <v>100</v>
      </c>
      <c r="C8" s="11">
        <v>7.7546296296296293E-4</v>
      </c>
      <c r="D8" s="12">
        <f t="shared" si="0"/>
        <v>8.7926509186351712E-2</v>
      </c>
      <c r="E8" s="12">
        <f t="shared" si="1"/>
        <v>2.2719565954560872E-2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9" si="6">C8+F8</f>
        <v>7.7546296296296293E-4</v>
      </c>
      <c r="J8" s="12">
        <f t="shared" si="4"/>
        <v>8.7926509186351712E-2</v>
      </c>
      <c r="K8" s="14">
        <f t="shared" si="5"/>
        <v>2.2719565954560872E-2</v>
      </c>
    </row>
    <row r="9" spans="2:11" x14ac:dyDescent="0.25">
      <c r="B9" s="10" t="s">
        <v>51</v>
      </c>
      <c r="C9" s="11">
        <v>1.2962962962962963E-3</v>
      </c>
      <c r="D9" s="12">
        <f t="shared" si="0"/>
        <v>0.14698162729658792</v>
      </c>
      <c r="E9" s="12">
        <f t="shared" si="1"/>
        <v>3.7978975924042056E-2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1.2962962962962963E-3</v>
      </c>
      <c r="J9" s="12">
        <f t="shared" si="4"/>
        <v>0.14698162729658792</v>
      </c>
      <c r="K9" s="14">
        <f t="shared" si="5"/>
        <v>3.7978975924042056E-2</v>
      </c>
    </row>
    <row r="10" spans="2:11" x14ac:dyDescent="0.25">
      <c r="B10" s="10" t="s">
        <v>11</v>
      </c>
      <c r="C10" s="11">
        <v>2.5462962962962961E-4</v>
      </c>
      <c r="D10" s="12">
        <f t="shared" si="0"/>
        <v>2.8871391076115485E-2</v>
      </c>
      <c r="E10" s="12">
        <f t="shared" si="1"/>
        <v>7.4601559850796893E-3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2.5462962962962961E-4</v>
      </c>
      <c r="J10" s="12">
        <f t="shared" si="4"/>
        <v>2.8871391076115485E-2</v>
      </c>
      <c r="K10" s="14">
        <f t="shared" si="5"/>
        <v>7.4601559850796893E-3</v>
      </c>
    </row>
    <row r="11" spans="2:11" x14ac:dyDescent="0.25">
      <c r="B11" s="10" t="s">
        <v>12</v>
      </c>
      <c r="C11" s="11"/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162</v>
      </c>
      <c r="C12" s="11">
        <v>2.7662037037037034E-3</v>
      </c>
      <c r="D12" s="12">
        <f t="shared" si="0"/>
        <v>0.31364829396325455</v>
      </c>
      <c r="E12" s="12">
        <f t="shared" si="1"/>
        <v>8.1044421837911162E-2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2.7662037037037034E-3</v>
      </c>
      <c r="J12" s="12">
        <f t="shared" si="4"/>
        <v>0.31364829396325455</v>
      </c>
      <c r="K12" s="14">
        <f t="shared" si="5"/>
        <v>8.1044421837911162E-2</v>
      </c>
    </row>
    <row r="13" spans="2:11" x14ac:dyDescent="0.25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183</v>
      </c>
      <c r="C15" s="11"/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217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218</v>
      </c>
      <c r="C17" s="11"/>
      <c r="D17" s="12"/>
      <c r="E17" s="12"/>
      <c r="F17" s="11"/>
      <c r="G17" s="12"/>
      <c r="H17" s="12"/>
      <c r="I17" s="11">
        <f t="shared" si="6"/>
        <v>0</v>
      </c>
      <c r="J17" s="12"/>
      <c r="K17" s="14"/>
    </row>
    <row r="18" spans="2:11" x14ac:dyDescent="0.25">
      <c r="B18" s="10" t="s">
        <v>163</v>
      </c>
      <c r="C18" s="11"/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ht="15.75" thickBot="1" x14ac:dyDescent="0.3">
      <c r="B19" s="10" t="s">
        <v>13</v>
      </c>
      <c r="C19" s="11">
        <v>3.3449074074074071E-3</v>
      </c>
      <c r="D19" s="12">
        <f t="shared" si="0"/>
        <v>0.37926509186351703</v>
      </c>
      <c r="E19" s="12">
        <f t="shared" si="1"/>
        <v>9.7999321804001366E-2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3.3449074074074071E-3</v>
      </c>
      <c r="J19" s="12">
        <f t="shared" si="4"/>
        <v>0.37926509186351703</v>
      </c>
      <c r="K19" s="14">
        <f t="shared" si="5"/>
        <v>9.7999321804001366E-2</v>
      </c>
    </row>
    <row r="20" spans="2:11" ht="16.5" thickTop="1" thickBot="1" x14ac:dyDescent="0.3">
      <c r="B20" s="31" t="s">
        <v>3</v>
      </c>
      <c r="C20" s="32">
        <f>SUM(C7:C19)</f>
        <v>8.819444444444444E-3</v>
      </c>
      <c r="D20" s="33">
        <f>IFERROR(SUM(D7:D19),0)</f>
        <v>1</v>
      </c>
      <c r="E20" s="33">
        <f>IFERROR(SUM(E7:E19),0)</f>
        <v>0.25839267548321465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8.819444444444444E-3</v>
      </c>
      <c r="J20" s="33">
        <f>IFERROR(SUM(J7:J19),0)</f>
        <v>1</v>
      </c>
      <c r="K20" s="34">
        <f>IFERROR(SUM(K7:K19),0)</f>
        <v>0.25839267548321465</v>
      </c>
    </row>
    <row r="21" spans="2:1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25">
      <c r="B23" s="18" t="s">
        <v>15</v>
      </c>
      <c r="C23" s="11">
        <v>1.4236111111111114E-3</v>
      </c>
      <c r="D23" s="19"/>
      <c r="E23" s="12">
        <f>IFERROR(C23/C$31,0)</f>
        <v>4.170905391658191E-2</v>
      </c>
      <c r="F23" s="11">
        <v>0</v>
      </c>
      <c r="G23" s="19"/>
      <c r="H23" s="12">
        <f>IFERROR(F23/F$31,0)</f>
        <v>0</v>
      </c>
      <c r="I23" s="11">
        <f>C23+F23</f>
        <v>1.4236111111111114E-3</v>
      </c>
      <c r="J23" s="19"/>
      <c r="K23" s="14">
        <f>IFERROR(I23/I$31,0)</f>
        <v>4.170905391658191E-2</v>
      </c>
    </row>
    <row r="24" spans="2:11" x14ac:dyDescent="0.25">
      <c r="B24" s="18" t="s">
        <v>16</v>
      </c>
      <c r="C24" s="11">
        <v>1.7361111111111109E-4</v>
      </c>
      <c r="D24" s="19"/>
      <c r="E24" s="12">
        <f t="shared" ref="E24:E28" si="7">IFERROR(C24/C$31,0)</f>
        <v>5.0864699898270603E-3</v>
      </c>
      <c r="F24" s="11">
        <v>0</v>
      </c>
      <c r="G24" s="19"/>
      <c r="H24" s="12">
        <f t="shared" ref="H24:H28" si="8">IFERROR(F24/F$31,0)</f>
        <v>0</v>
      </c>
      <c r="I24" s="11">
        <f t="shared" ref="I24:I28" si="9">C24+F24</f>
        <v>1.7361111111111109E-4</v>
      </c>
      <c r="J24" s="19"/>
      <c r="K24" s="14">
        <f t="shared" ref="K24:K28" si="10">IFERROR(I24/I$31,0)</f>
        <v>5.0864699898270603E-3</v>
      </c>
    </row>
    <row r="25" spans="2:11" x14ac:dyDescent="0.25">
      <c r="B25" s="18" t="s">
        <v>17</v>
      </c>
      <c r="C25" s="11">
        <v>2.5462962962962961E-4</v>
      </c>
      <c r="D25" s="19"/>
      <c r="E25" s="12">
        <f t="shared" si="7"/>
        <v>7.4601559850796893E-3</v>
      </c>
      <c r="F25" s="11">
        <v>0</v>
      </c>
      <c r="G25" s="19"/>
      <c r="H25" s="12">
        <f t="shared" si="8"/>
        <v>0</v>
      </c>
      <c r="I25" s="11">
        <f t="shared" si="9"/>
        <v>2.5462962962962961E-4</v>
      </c>
      <c r="J25" s="19"/>
      <c r="K25" s="14">
        <f t="shared" si="10"/>
        <v>7.4601559850796893E-3</v>
      </c>
    </row>
    <row r="26" spans="2:11" x14ac:dyDescent="0.25">
      <c r="B26" s="18" t="s">
        <v>18</v>
      </c>
      <c r="C26" s="11">
        <v>7.326388888888884E-3</v>
      </c>
      <c r="D26" s="19"/>
      <c r="E26" s="12">
        <f t="shared" si="7"/>
        <v>0.21464903357070184</v>
      </c>
      <c r="F26" s="11">
        <v>0</v>
      </c>
      <c r="G26" s="19"/>
      <c r="H26" s="12">
        <f t="shared" si="8"/>
        <v>0</v>
      </c>
      <c r="I26" s="11">
        <f t="shared" si="9"/>
        <v>7.326388888888884E-3</v>
      </c>
      <c r="J26" s="19"/>
      <c r="K26" s="14">
        <f t="shared" si="10"/>
        <v>0.21464903357070184</v>
      </c>
    </row>
    <row r="27" spans="2:11" x14ac:dyDescent="0.25">
      <c r="B27" s="18" t="s">
        <v>19</v>
      </c>
      <c r="C27" s="11">
        <v>1.6041666666666666E-2</v>
      </c>
      <c r="D27" s="19"/>
      <c r="E27" s="12">
        <f t="shared" si="7"/>
        <v>0.4699898270600204</v>
      </c>
      <c r="F27" s="11">
        <v>0</v>
      </c>
      <c r="G27" s="19"/>
      <c r="H27" s="12">
        <f t="shared" si="8"/>
        <v>0</v>
      </c>
      <c r="I27" s="11">
        <f t="shared" si="9"/>
        <v>1.6041666666666666E-2</v>
      </c>
      <c r="J27" s="19"/>
      <c r="K27" s="14">
        <f t="shared" si="10"/>
        <v>0.4699898270600204</v>
      </c>
    </row>
    <row r="28" spans="2:11" ht="15.75" thickBot="1" x14ac:dyDescent="0.3">
      <c r="B28" s="23" t="s">
        <v>20</v>
      </c>
      <c r="C28" s="20">
        <v>9.2592592592592588E-5</v>
      </c>
      <c r="D28" s="24"/>
      <c r="E28" s="21">
        <f t="shared" si="7"/>
        <v>2.7127839945744327E-3</v>
      </c>
      <c r="F28" s="20">
        <v>0</v>
      </c>
      <c r="G28" s="24"/>
      <c r="H28" s="21">
        <f t="shared" si="8"/>
        <v>0</v>
      </c>
      <c r="I28" s="11">
        <f t="shared" si="9"/>
        <v>9.2592592592592588E-5</v>
      </c>
      <c r="J28" s="24"/>
      <c r="K28" s="22">
        <f t="shared" si="10"/>
        <v>2.7127839945744327E-3</v>
      </c>
    </row>
    <row r="29" spans="2:11" ht="16.5" thickTop="1" thickBot="1" x14ac:dyDescent="0.3">
      <c r="B29" s="31" t="s">
        <v>3</v>
      </c>
      <c r="C29" s="32">
        <f>SUM(C23:C28)</f>
        <v>2.5312499999999995E-2</v>
      </c>
      <c r="D29" s="33"/>
      <c r="E29" s="33">
        <f>IFERROR(SUM(E23:E28),0)</f>
        <v>0.74160732451678535</v>
      </c>
      <c r="F29" s="32">
        <f>SUM(F23:F28)</f>
        <v>0</v>
      </c>
      <c r="G29" s="33"/>
      <c r="H29" s="33">
        <f>IFERROR(SUM(H23:H28),0)</f>
        <v>0</v>
      </c>
      <c r="I29" s="32">
        <f>SUM(I23:I28)</f>
        <v>2.5312499999999995E-2</v>
      </c>
      <c r="J29" s="33"/>
      <c r="K29" s="34">
        <f>IFERROR(SUM(K23:K28),0)</f>
        <v>0.74160732451678535</v>
      </c>
    </row>
    <row r="30" spans="2:1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 x14ac:dyDescent="0.3">
      <c r="B31" s="31" t="s">
        <v>6</v>
      </c>
      <c r="C31" s="32">
        <f>SUM(C20,C29)</f>
        <v>3.4131944444444437E-2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3.4131944444444437E-2</v>
      </c>
      <c r="J31" s="35"/>
      <c r="K31" s="38">
        <f>IFERROR(SUM(K20,K29),0)</f>
        <v>1</v>
      </c>
    </row>
    <row r="32" spans="2:11" ht="66" customHeight="1" thickTop="1" thickBot="1" x14ac:dyDescent="0.3">
      <c r="B32" s="185" t="s">
        <v>156</v>
      </c>
      <c r="C32" s="186"/>
      <c r="D32" s="186"/>
      <c r="E32" s="186"/>
      <c r="F32" s="186"/>
      <c r="G32" s="186"/>
      <c r="H32" s="186"/>
      <c r="I32" s="186"/>
      <c r="J32" s="186"/>
      <c r="K32" s="187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2"/>
  <sheetViews>
    <sheetView showGridLines="0" showZeros="0" view="pageBreakPreview" zoomScaleNormal="9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99" t="s">
        <v>184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1"/>
    </row>
    <row r="4" spans="2:14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14" x14ac:dyDescent="0.25">
      <c r="B5" s="52"/>
      <c r="C5" s="203" t="s">
        <v>7</v>
      </c>
      <c r="D5" s="203"/>
      <c r="E5" s="203"/>
      <c r="F5" s="203" t="s">
        <v>8</v>
      </c>
      <c r="G5" s="203"/>
      <c r="H5" s="203"/>
      <c r="I5" s="203" t="s">
        <v>9</v>
      </c>
      <c r="J5" s="203"/>
      <c r="K5" s="203"/>
      <c r="L5" s="203" t="s">
        <v>3</v>
      </c>
      <c r="M5" s="203"/>
      <c r="N5" s="204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43" t="s">
        <v>37</v>
      </c>
      <c r="C7" s="44">
        <v>0</v>
      </c>
      <c r="D7" s="45">
        <f t="shared" ref="D7:D19" si="0">IFERROR(C7/C$20,0)</f>
        <v>0</v>
      </c>
      <c r="E7" s="45">
        <f t="shared" ref="E7:E19" si="1">IFERROR(C7/C$31,0)</f>
        <v>0</v>
      </c>
      <c r="F7" s="44"/>
      <c r="G7" s="45">
        <f t="shared" ref="G7:G19" si="2">IFERROR(F7/F$20,0)</f>
        <v>0</v>
      </c>
      <c r="H7" s="45">
        <f t="shared" ref="H7:H19" si="3">IFERROR(F7/F$31,0)</f>
        <v>0</v>
      </c>
      <c r="I7" s="44"/>
      <c r="J7" s="45">
        <f t="shared" ref="J7:J19" si="4">IFERROR(I7/I$20,0)</f>
        <v>0</v>
      </c>
      <c r="K7" s="45">
        <f t="shared" ref="K7:K19" si="5">IFERROR(I7/I$31,0)</f>
        <v>0</v>
      </c>
      <c r="L7" s="46">
        <f>SUM(C7,F7,I7)</f>
        <v>0</v>
      </c>
      <c r="M7" s="45">
        <f t="shared" ref="M7:M13" si="6">IFERROR(L7/L$20,0)</f>
        <v>0</v>
      </c>
      <c r="N7" s="47">
        <f t="shared" ref="N7:N13" si="7">IFERROR(L7/L$31,0)</f>
        <v>0</v>
      </c>
    </row>
    <row r="8" spans="2:14" x14ac:dyDescent="0.25">
      <c r="B8" s="142" t="s">
        <v>100</v>
      </c>
      <c r="C8" s="44">
        <v>0</v>
      </c>
      <c r="D8" s="45">
        <f t="shared" si="0"/>
        <v>0</v>
      </c>
      <c r="E8" s="45">
        <f t="shared" si="1"/>
        <v>0</v>
      </c>
      <c r="F8" s="44">
        <v>1.7361111111111112E-4</v>
      </c>
      <c r="G8" s="45">
        <f t="shared" si="2"/>
        <v>1.2345679012345678E-2</v>
      </c>
      <c r="H8" s="45">
        <f t="shared" si="3"/>
        <v>7.4257425742574254E-3</v>
      </c>
      <c r="I8" s="44"/>
      <c r="J8" s="45">
        <f t="shared" si="4"/>
        <v>0</v>
      </c>
      <c r="K8" s="45">
        <f t="shared" si="5"/>
        <v>0</v>
      </c>
      <c r="L8" s="46">
        <f t="shared" ref="L8:L19" si="8">SUM(C8,F8,I8)</f>
        <v>1.7361111111111112E-4</v>
      </c>
      <c r="M8" s="45">
        <f t="shared" si="6"/>
        <v>1.0245901639344262E-2</v>
      </c>
      <c r="N8" s="47">
        <f t="shared" si="7"/>
        <v>5.1957048839625904E-3</v>
      </c>
    </row>
    <row r="9" spans="2:14" x14ac:dyDescent="0.25">
      <c r="B9" s="43" t="s">
        <v>51</v>
      </c>
      <c r="C9" s="44">
        <v>0</v>
      </c>
      <c r="D9" s="45">
        <f t="shared" si="0"/>
        <v>0</v>
      </c>
      <c r="E9" s="45">
        <f t="shared" si="1"/>
        <v>0</v>
      </c>
      <c r="F9" s="44"/>
      <c r="G9" s="45">
        <f t="shared" si="2"/>
        <v>0</v>
      </c>
      <c r="H9" s="45">
        <f t="shared" si="3"/>
        <v>0</v>
      </c>
      <c r="I9" s="44"/>
      <c r="J9" s="45">
        <f t="shared" si="4"/>
        <v>0</v>
      </c>
      <c r="K9" s="45">
        <f t="shared" si="5"/>
        <v>0</v>
      </c>
      <c r="L9" s="46">
        <f t="shared" si="8"/>
        <v>0</v>
      </c>
      <c r="M9" s="45">
        <f t="shared" si="6"/>
        <v>0</v>
      </c>
      <c r="N9" s="47">
        <f t="shared" si="7"/>
        <v>0</v>
      </c>
    </row>
    <row r="10" spans="2:14" x14ac:dyDescent="0.25">
      <c r="B10" s="43" t="s">
        <v>11</v>
      </c>
      <c r="C10" s="44">
        <v>0</v>
      </c>
      <c r="D10" s="45">
        <f t="shared" si="0"/>
        <v>0</v>
      </c>
      <c r="E10" s="45">
        <f t="shared" si="1"/>
        <v>0</v>
      </c>
      <c r="F10" s="44">
        <v>3.634259259259259E-3</v>
      </c>
      <c r="G10" s="45">
        <f t="shared" si="2"/>
        <v>0.25843621399176953</v>
      </c>
      <c r="H10" s="45">
        <f t="shared" si="3"/>
        <v>0.15544554455445542</v>
      </c>
      <c r="I10" s="44">
        <v>2.8819444444444444E-3</v>
      </c>
      <c r="J10" s="45">
        <f t="shared" si="4"/>
        <v>1</v>
      </c>
      <c r="K10" s="45">
        <f t="shared" si="5"/>
        <v>0.28719723183390999</v>
      </c>
      <c r="L10" s="46">
        <f t="shared" si="8"/>
        <v>6.5162037037037029E-3</v>
      </c>
      <c r="M10" s="45">
        <f t="shared" si="6"/>
        <v>0.38456284153005454</v>
      </c>
      <c r="N10" s="47">
        <f t="shared" si="7"/>
        <v>0.19501212331139586</v>
      </c>
    </row>
    <row r="11" spans="2:14" x14ac:dyDescent="0.25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/>
      <c r="G11" s="45">
        <f t="shared" si="2"/>
        <v>0</v>
      </c>
      <c r="H11" s="45">
        <f t="shared" si="3"/>
        <v>0</v>
      </c>
      <c r="I11" s="44"/>
      <c r="J11" s="45">
        <f t="shared" si="4"/>
        <v>0</v>
      </c>
      <c r="K11" s="45">
        <f t="shared" si="5"/>
        <v>0</v>
      </c>
      <c r="L11" s="46">
        <f t="shared" si="8"/>
        <v>0</v>
      </c>
      <c r="M11" s="45">
        <f t="shared" si="6"/>
        <v>0</v>
      </c>
      <c r="N11" s="47">
        <f t="shared" si="7"/>
        <v>0</v>
      </c>
    </row>
    <row r="12" spans="2:14" x14ac:dyDescent="0.25">
      <c r="B12" s="43" t="s">
        <v>162</v>
      </c>
      <c r="C12" s="44">
        <v>0</v>
      </c>
      <c r="D12" s="45">
        <f t="shared" si="0"/>
        <v>0</v>
      </c>
      <c r="E12" s="45">
        <f t="shared" si="1"/>
        <v>0</v>
      </c>
      <c r="F12" s="44">
        <v>3.7037037037037035E-4</v>
      </c>
      <c r="G12" s="45">
        <f t="shared" si="2"/>
        <v>2.6337448559670781E-2</v>
      </c>
      <c r="H12" s="45">
        <f t="shared" si="3"/>
        <v>1.5841584158415838E-2</v>
      </c>
      <c r="I12" s="44"/>
      <c r="J12" s="45">
        <f t="shared" si="4"/>
        <v>0</v>
      </c>
      <c r="K12" s="45">
        <f t="shared" si="5"/>
        <v>0</v>
      </c>
      <c r="L12" s="46">
        <f t="shared" si="8"/>
        <v>3.7037037037037035E-4</v>
      </c>
      <c r="M12" s="45">
        <f t="shared" si="6"/>
        <v>2.1857923497267756E-2</v>
      </c>
      <c r="N12" s="47">
        <f t="shared" si="7"/>
        <v>1.1084170419120193E-2</v>
      </c>
    </row>
    <row r="13" spans="2:14" x14ac:dyDescent="0.25">
      <c r="B13" s="43" t="s">
        <v>106</v>
      </c>
      <c r="C13" s="44">
        <v>0</v>
      </c>
      <c r="D13" s="45">
        <f t="shared" si="0"/>
        <v>0</v>
      </c>
      <c r="E13" s="45">
        <f t="shared" si="1"/>
        <v>0</v>
      </c>
      <c r="F13" s="44">
        <v>2.5694444444444445E-3</v>
      </c>
      <c r="G13" s="45">
        <f t="shared" si="2"/>
        <v>0.18271604938271604</v>
      </c>
      <c r="H13" s="45">
        <f t="shared" si="3"/>
        <v>0.10990099009900989</v>
      </c>
      <c r="I13" s="44"/>
      <c r="J13" s="45">
        <f t="shared" si="4"/>
        <v>0</v>
      </c>
      <c r="K13" s="45">
        <f t="shared" si="5"/>
        <v>0</v>
      </c>
      <c r="L13" s="46">
        <f t="shared" si="8"/>
        <v>2.5694444444444445E-3</v>
      </c>
      <c r="M13" s="45">
        <f t="shared" si="6"/>
        <v>0.15163934426229508</v>
      </c>
      <c r="N13" s="47">
        <f t="shared" si="7"/>
        <v>7.6896432282646338E-2</v>
      </c>
    </row>
    <row r="14" spans="2:14" x14ac:dyDescent="0.25">
      <c r="B14" s="43" t="s">
        <v>107</v>
      </c>
      <c r="C14" s="44">
        <v>0</v>
      </c>
      <c r="D14" s="45">
        <f t="shared" si="0"/>
        <v>0</v>
      </c>
      <c r="E14" s="45">
        <f t="shared" si="1"/>
        <v>0</v>
      </c>
      <c r="F14" s="44"/>
      <c r="G14" s="45">
        <f t="shared" si="2"/>
        <v>0</v>
      </c>
      <c r="H14" s="45">
        <f t="shared" si="3"/>
        <v>0</v>
      </c>
      <c r="I14" s="44"/>
      <c r="J14" s="45">
        <f t="shared" si="4"/>
        <v>0</v>
      </c>
      <c r="K14" s="45">
        <f t="shared" si="5"/>
        <v>0</v>
      </c>
      <c r="L14" s="46"/>
      <c r="M14" s="45"/>
      <c r="N14" s="47"/>
    </row>
    <row r="15" spans="2:14" x14ac:dyDescent="0.25">
      <c r="B15" s="43" t="s">
        <v>183</v>
      </c>
      <c r="C15" s="44">
        <v>0</v>
      </c>
      <c r="D15" s="45">
        <f t="shared" si="0"/>
        <v>0</v>
      </c>
      <c r="E15" s="45">
        <f t="shared" si="1"/>
        <v>0</v>
      </c>
      <c r="F15" s="44"/>
      <c r="G15" s="45">
        <f t="shared" si="2"/>
        <v>0</v>
      </c>
      <c r="H15" s="45">
        <f t="shared" si="3"/>
        <v>0</v>
      </c>
      <c r="I15" s="44"/>
      <c r="J15" s="45">
        <f t="shared" si="4"/>
        <v>0</v>
      </c>
      <c r="K15" s="45">
        <f t="shared" si="5"/>
        <v>0</v>
      </c>
      <c r="L15" s="46">
        <f t="shared" si="8"/>
        <v>0</v>
      </c>
      <c r="M15" s="45">
        <f>IFERROR(L15/L$20,0)</f>
        <v>0</v>
      </c>
      <c r="N15" s="47">
        <f>IFERROR(L15/L$31,0)</f>
        <v>0</v>
      </c>
    </row>
    <row r="16" spans="2:14" x14ac:dyDescent="0.25">
      <c r="B16" s="43" t="s">
        <v>217</v>
      </c>
      <c r="C16" s="44">
        <v>0</v>
      </c>
      <c r="D16" s="45">
        <f t="shared" si="0"/>
        <v>0</v>
      </c>
      <c r="E16" s="45">
        <f t="shared" si="1"/>
        <v>0</v>
      </c>
      <c r="F16" s="44"/>
      <c r="G16" s="45">
        <f t="shared" si="2"/>
        <v>0</v>
      </c>
      <c r="H16" s="45">
        <f t="shared" si="3"/>
        <v>0</v>
      </c>
      <c r="I16" s="44"/>
      <c r="J16" s="45">
        <f t="shared" si="4"/>
        <v>0</v>
      </c>
      <c r="K16" s="45">
        <f t="shared" si="5"/>
        <v>0</v>
      </c>
      <c r="L16" s="46">
        <f t="shared" si="8"/>
        <v>0</v>
      </c>
      <c r="M16" s="45">
        <f>IFERROR(L16/L$20,0)</f>
        <v>0</v>
      </c>
      <c r="N16" s="47">
        <f>IFERROR(L16/L$31,0)</f>
        <v>0</v>
      </c>
    </row>
    <row r="17" spans="2:14" x14ac:dyDescent="0.25">
      <c r="B17" s="43" t="s">
        <v>218</v>
      </c>
      <c r="C17" s="44"/>
      <c r="D17" s="45"/>
      <c r="E17" s="45"/>
      <c r="F17" s="44"/>
      <c r="G17" s="45"/>
      <c r="H17" s="45"/>
      <c r="I17" s="44"/>
      <c r="J17" s="45"/>
      <c r="K17" s="45"/>
      <c r="L17" s="46"/>
      <c r="M17" s="45"/>
      <c r="N17" s="47"/>
    </row>
    <row r="18" spans="2:14" x14ac:dyDescent="0.25">
      <c r="B18" s="43" t="s">
        <v>163</v>
      </c>
      <c r="C18" s="44">
        <v>0</v>
      </c>
      <c r="D18" s="45">
        <f t="shared" si="0"/>
        <v>0</v>
      </c>
      <c r="E18" s="45">
        <f t="shared" si="1"/>
        <v>0</v>
      </c>
      <c r="F18" s="44"/>
      <c r="G18" s="45">
        <f t="shared" si="2"/>
        <v>0</v>
      </c>
      <c r="H18" s="45">
        <f t="shared" si="3"/>
        <v>0</v>
      </c>
      <c r="I18" s="44"/>
      <c r="J18" s="45">
        <f t="shared" si="4"/>
        <v>0</v>
      </c>
      <c r="K18" s="45">
        <f t="shared" si="5"/>
        <v>0</v>
      </c>
      <c r="L18" s="46"/>
      <c r="M18" s="45"/>
      <c r="N18" s="47"/>
    </row>
    <row r="19" spans="2:14" ht="15.75" thickBot="1" x14ac:dyDescent="0.3">
      <c r="B19" s="43" t="s">
        <v>13</v>
      </c>
      <c r="C19" s="44">
        <v>0</v>
      </c>
      <c r="D19" s="45">
        <f t="shared" si="0"/>
        <v>0</v>
      </c>
      <c r="E19" s="45">
        <f t="shared" si="1"/>
        <v>0</v>
      </c>
      <c r="F19" s="44">
        <v>7.3148148148148157E-3</v>
      </c>
      <c r="G19" s="45">
        <f t="shared" si="2"/>
        <v>0.52016460905349804</v>
      </c>
      <c r="H19" s="45">
        <f t="shared" si="3"/>
        <v>0.31287128712871287</v>
      </c>
      <c r="I19" s="44"/>
      <c r="J19" s="45">
        <f t="shared" si="4"/>
        <v>0</v>
      </c>
      <c r="K19" s="45">
        <f t="shared" si="5"/>
        <v>0</v>
      </c>
      <c r="L19" s="46">
        <f t="shared" si="8"/>
        <v>7.3148148148148157E-3</v>
      </c>
      <c r="M19" s="45">
        <f>IFERROR(L19/L$20,0)</f>
        <v>0.43169398907103829</v>
      </c>
      <c r="N19" s="47">
        <f>IFERROR(L19/L$31,0)</f>
        <v>0.21891236577762382</v>
      </c>
    </row>
    <row r="20" spans="2:14" s="2" customFormat="1" ht="16.5" thickTop="1" thickBot="1" x14ac:dyDescent="0.3">
      <c r="B20" s="60" t="s">
        <v>3</v>
      </c>
      <c r="C20" s="61">
        <f>SUM(C7:C19)</f>
        <v>0</v>
      </c>
      <c r="D20" s="62">
        <f>IFERROR(SUM(D7:D19),0)</f>
        <v>0</v>
      </c>
      <c r="E20" s="62">
        <f>IFERROR(SUM(E7:E19),0)</f>
        <v>0</v>
      </c>
      <c r="F20" s="61">
        <f>SUM(F7:F19)</f>
        <v>1.40625E-2</v>
      </c>
      <c r="G20" s="62">
        <f>IFERROR(SUM(G7:G19),0)</f>
        <v>1</v>
      </c>
      <c r="H20" s="62">
        <f>IFERROR(SUM(H7:H19),0)</f>
        <v>0.60148514851485135</v>
      </c>
      <c r="I20" s="61">
        <f>SUM(I7:I19)</f>
        <v>2.8819444444444444E-3</v>
      </c>
      <c r="J20" s="62">
        <f>IFERROR(SUM(J7:J19),0)</f>
        <v>1</v>
      </c>
      <c r="K20" s="62">
        <f>IFERROR(SUM(K7:K19),0)</f>
        <v>0.28719723183390999</v>
      </c>
      <c r="L20" s="61">
        <f>SUM(L7:L19)</f>
        <v>1.6944444444444446E-2</v>
      </c>
      <c r="M20" s="62">
        <f>IFERROR(SUM(M7:M19),0)</f>
        <v>0.99999999999999989</v>
      </c>
      <c r="N20" s="63">
        <f>IFERROR(SUM(N7:N19),0)</f>
        <v>0.50710079667474883</v>
      </c>
    </row>
    <row r="21" spans="2:14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68"/>
    </row>
    <row r="22" spans="2:14" s="3" customFormat="1" x14ac:dyDescent="0.25">
      <c r="B22" s="40" t="s">
        <v>14</v>
      </c>
      <c r="C22" s="41" t="s">
        <v>4</v>
      </c>
      <c r="D22" s="48" t="s">
        <v>5</v>
      </c>
      <c r="E22" s="48" t="s">
        <v>5</v>
      </c>
      <c r="F22" s="41" t="s">
        <v>4</v>
      </c>
      <c r="G22" s="48" t="s">
        <v>5</v>
      </c>
      <c r="H22" s="48" t="s">
        <v>5</v>
      </c>
      <c r="I22" s="41" t="s">
        <v>4</v>
      </c>
      <c r="J22" s="48" t="s">
        <v>5</v>
      </c>
      <c r="K22" s="48" t="s">
        <v>5</v>
      </c>
      <c r="L22" s="48" t="s">
        <v>4</v>
      </c>
      <c r="M22" s="48" t="s">
        <v>5</v>
      </c>
      <c r="N22" s="49" t="s">
        <v>5</v>
      </c>
    </row>
    <row r="23" spans="2:14" x14ac:dyDescent="0.25">
      <c r="B23" s="50" t="s">
        <v>15</v>
      </c>
      <c r="C23" s="44">
        <v>0</v>
      </c>
      <c r="D23" s="51"/>
      <c r="E23" s="45">
        <f>IFERROR(C23/C$31,0)</f>
        <v>0</v>
      </c>
      <c r="F23" s="44">
        <v>1.4120370370370369E-3</v>
      </c>
      <c r="G23" s="51"/>
      <c r="H23" s="45">
        <f>IFERROR(F23/F$31,0)</f>
        <v>6.0396039603960387E-2</v>
      </c>
      <c r="I23" s="44"/>
      <c r="J23" s="51"/>
      <c r="K23" s="45">
        <f>IFERROR(I23/I$31,0)</f>
        <v>0</v>
      </c>
      <c r="L23" s="46">
        <f>SUM(C23,F23,I23)</f>
        <v>1.4120370370370369E-3</v>
      </c>
      <c r="M23" s="51"/>
      <c r="N23" s="47">
        <f>IFERROR(L23/L$31,0)</f>
        <v>4.2258399722895731E-2</v>
      </c>
    </row>
    <row r="24" spans="2:14" x14ac:dyDescent="0.25">
      <c r="B24" s="50" t="s">
        <v>16</v>
      </c>
      <c r="C24" s="44">
        <v>0</v>
      </c>
      <c r="D24" s="51"/>
      <c r="E24" s="45">
        <f t="shared" ref="E24:E28" si="9">IFERROR(C24/C$31,0)</f>
        <v>0</v>
      </c>
      <c r="F24" s="44"/>
      <c r="G24" s="51"/>
      <c r="H24" s="45">
        <f t="shared" ref="H24:H28" si="10">IFERROR(F24/F$31,0)</f>
        <v>0</v>
      </c>
      <c r="I24" s="44"/>
      <c r="J24" s="51"/>
      <c r="K24" s="45">
        <f t="shared" ref="K24:K28" si="11">IFERROR(I24/I$31,0)</f>
        <v>0</v>
      </c>
      <c r="L24" s="46">
        <f t="shared" ref="L24:L28" si="12">SUM(C24,F24,I24)</f>
        <v>0</v>
      </c>
      <c r="M24" s="51"/>
      <c r="N24" s="47">
        <f t="shared" ref="N24:N28" si="13">IFERROR(L24/L$31,0)</f>
        <v>0</v>
      </c>
    </row>
    <row r="25" spans="2:14" x14ac:dyDescent="0.25">
      <c r="B25" s="50" t="s">
        <v>17</v>
      </c>
      <c r="C25" s="44">
        <v>0</v>
      </c>
      <c r="D25" s="51"/>
      <c r="E25" s="45">
        <f t="shared" si="9"/>
        <v>0</v>
      </c>
      <c r="F25" s="44"/>
      <c r="G25" s="51"/>
      <c r="H25" s="45">
        <f t="shared" si="10"/>
        <v>0</v>
      </c>
      <c r="I25" s="44"/>
      <c r="J25" s="51"/>
      <c r="K25" s="45">
        <f t="shared" si="11"/>
        <v>0</v>
      </c>
      <c r="L25" s="46">
        <f t="shared" si="12"/>
        <v>0</v>
      </c>
      <c r="M25" s="51"/>
      <c r="N25" s="47">
        <f t="shared" si="13"/>
        <v>0</v>
      </c>
    </row>
    <row r="26" spans="2:14" x14ac:dyDescent="0.25">
      <c r="B26" s="50" t="s">
        <v>18</v>
      </c>
      <c r="C26" s="44">
        <v>0</v>
      </c>
      <c r="D26" s="51"/>
      <c r="E26" s="45">
        <f t="shared" si="9"/>
        <v>0</v>
      </c>
      <c r="F26" s="44"/>
      <c r="G26" s="51"/>
      <c r="H26" s="45">
        <f t="shared" si="10"/>
        <v>0</v>
      </c>
      <c r="I26" s="44"/>
      <c r="J26" s="51"/>
      <c r="K26" s="45">
        <f t="shared" si="11"/>
        <v>0</v>
      </c>
      <c r="L26" s="46">
        <f t="shared" si="12"/>
        <v>0</v>
      </c>
      <c r="M26" s="51"/>
      <c r="N26" s="47">
        <f t="shared" si="13"/>
        <v>0</v>
      </c>
    </row>
    <row r="27" spans="2:14" x14ac:dyDescent="0.25">
      <c r="B27" s="50" t="s">
        <v>19</v>
      </c>
      <c r="C27" s="44">
        <v>0</v>
      </c>
      <c r="D27" s="51"/>
      <c r="E27" s="45">
        <f t="shared" si="9"/>
        <v>0</v>
      </c>
      <c r="F27" s="44">
        <v>7.9050925925925938E-3</v>
      </c>
      <c r="G27" s="51"/>
      <c r="H27" s="45">
        <f t="shared" si="10"/>
        <v>0.33811881188118814</v>
      </c>
      <c r="I27" s="44">
        <v>7.1527777777777779E-3</v>
      </c>
      <c r="J27" s="51"/>
      <c r="K27" s="45">
        <f t="shared" si="11"/>
        <v>0.7128027681660899</v>
      </c>
      <c r="L27" s="46">
        <f t="shared" si="12"/>
        <v>1.5057870370370371E-2</v>
      </c>
      <c r="M27" s="51"/>
      <c r="N27" s="47">
        <f t="shared" si="13"/>
        <v>0.45064080360235537</v>
      </c>
    </row>
    <row r="28" spans="2:14" ht="15.75" thickBot="1" x14ac:dyDescent="0.3">
      <c r="B28" s="55" t="s">
        <v>20</v>
      </c>
      <c r="C28" s="53">
        <v>0</v>
      </c>
      <c r="D28" s="56"/>
      <c r="E28" s="54">
        <f t="shared" si="9"/>
        <v>0</v>
      </c>
      <c r="F28" s="53"/>
      <c r="G28" s="56"/>
      <c r="H28" s="54">
        <f t="shared" si="10"/>
        <v>0</v>
      </c>
      <c r="I28" s="53"/>
      <c r="J28" s="56"/>
      <c r="K28" s="54">
        <f t="shared" si="11"/>
        <v>0</v>
      </c>
      <c r="L28" s="70">
        <f t="shared" si="12"/>
        <v>0</v>
      </c>
      <c r="M28" s="56"/>
      <c r="N28" s="67">
        <f t="shared" si="13"/>
        <v>0</v>
      </c>
    </row>
    <row r="29" spans="2:14" s="2" customFormat="1" ht="16.5" thickTop="1" thickBot="1" x14ac:dyDescent="0.3">
      <c r="B29" s="60" t="s">
        <v>3</v>
      </c>
      <c r="C29" s="61">
        <f>SUM(C23:C28)</f>
        <v>0</v>
      </c>
      <c r="D29" s="62"/>
      <c r="E29" s="62">
        <f>IFERROR(SUM(E23:E28),0)</f>
        <v>0</v>
      </c>
      <c r="F29" s="61">
        <f>SUM(F23:F28)</f>
        <v>9.3171296296296301E-3</v>
      </c>
      <c r="G29" s="62"/>
      <c r="H29" s="62">
        <f>IFERROR(SUM(H23:H28),0)</f>
        <v>0.39851485148514854</v>
      </c>
      <c r="I29" s="61">
        <f>SUM(I23:I28)</f>
        <v>7.1527777777777779E-3</v>
      </c>
      <c r="J29" s="62"/>
      <c r="K29" s="62">
        <f>IFERROR(SUM(K23:K28),0)</f>
        <v>0.7128027681660899</v>
      </c>
      <c r="L29" s="61">
        <f>SUM(L23:L28)</f>
        <v>1.6469907407407409E-2</v>
      </c>
      <c r="M29" s="62"/>
      <c r="N29" s="63">
        <f>IFERROR(SUM(N23:N28),0)</f>
        <v>0.49289920332525111</v>
      </c>
    </row>
    <row r="30" spans="2:14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69"/>
    </row>
    <row r="31" spans="2:14" s="2" customFormat="1" ht="16.5" thickTop="1" thickBot="1" x14ac:dyDescent="0.3">
      <c r="B31" s="60" t="s">
        <v>6</v>
      </c>
      <c r="C31" s="61">
        <f>SUM(C20,C29)</f>
        <v>0</v>
      </c>
      <c r="D31" s="64"/>
      <c r="E31" s="65">
        <f>IFERROR(SUM(E20,E29),0)</f>
        <v>0</v>
      </c>
      <c r="F31" s="61">
        <f>SUM(F20,F29)</f>
        <v>2.3379629629629632E-2</v>
      </c>
      <c r="G31" s="64"/>
      <c r="H31" s="65">
        <f>IFERROR(SUM(H20,H29),0)</f>
        <v>0.99999999999999989</v>
      </c>
      <c r="I31" s="61">
        <f>SUM(I20,I29)</f>
        <v>1.0034722222222223E-2</v>
      </c>
      <c r="J31" s="64"/>
      <c r="K31" s="65">
        <f>IFERROR(SUM(K20,K29),0)</f>
        <v>0.99999999999999989</v>
      </c>
      <c r="L31" s="71">
        <f>SUM(L20,L29)</f>
        <v>3.3414351851851855E-2</v>
      </c>
      <c r="M31" s="64"/>
      <c r="N31" s="66">
        <f>IFERROR(SUM(N20,N29),0)</f>
        <v>1</v>
      </c>
    </row>
    <row r="32" spans="2:14" s="3" customFormat="1" ht="66" customHeight="1" thickTop="1" thickBot="1" x14ac:dyDescent="0.3">
      <c r="B32" s="196" t="s">
        <v>226</v>
      </c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8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8"/>
  <dimension ref="B2:N32"/>
  <sheetViews>
    <sheetView showGridLines="0" showZeros="0" view="pageBreakPreview" zoomScaleNormal="69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99" t="s">
        <v>185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1"/>
    </row>
    <row r="4" spans="2:14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14" x14ac:dyDescent="0.25">
      <c r="B5" s="52"/>
      <c r="C5" s="203" t="s">
        <v>7</v>
      </c>
      <c r="D5" s="203"/>
      <c r="E5" s="203"/>
      <c r="F5" s="203" t="s">
        <v>8</v>
      </c>
      <c r="G5" s="203"/>
      <c r="H5" s="203"/>
      <c r="I5" s="203" t="s">
        <v>9</v>
      </c>
      <c r="J5" s="203"/>
      <c r="K5" s="203"/>
      <c r="L5" s="203" t="s">
        <v>3</v>
      </c>
      <c r="M5" s="203"/>
      <c r="N5" s="204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43" t="s">
        <v>37</v>
      </c>
      <c r="C7" s="44">
        <v>9.8912037037037048E-2</v>
      </c>
      <c r="D7" s="45">
        <f t="shared" ref="D7:D19" si="0">IFERROR(C7/C$20,0)</f>
        <v>0.11739333498173024</v>
      </c>
      <c r="E7" s="45">
        <f t="shared" ref="E7:E19" si="1">IFERROR(C7/C$31,0)</f>
        <v>9.3259273001080348E-2</v>
      </c>
      <c r="F7" s="44">
        <v>0</v>
      </c>
      <c r="G7" s="45">
        <f t="shared" ref="G7:G19" si="2">IFERROR(F7/F$20,0)</f>
        <v>0</v>
      </c>
      <c r="H7" s="45">
        <f t="shared" ref="H7:H19" si="3">IFERROR(F7/F$31,0)</f>
        <v>0</v>
      </c>
      <c r="I7" s="44">
        <v>0</v>
      </c>
      <c r="J7" s="45">
        <f t="shared" ref="J7:J19" si="4">IFERROR(I7/I$20,0)</f>
        <v>0</v>
      </c>
      <c r="K7" s="45">
        <f t="shared" ref="K7:K19" si="5">IFERROR(I7/I$31,0)</f>
        <v>0</v>
      </c>
      <c r="L7" s="46">
        <f>SUM(C7,F7,I7)</f>
        <v>9.8912037037037048E-2</v>
      </c>
      <c r="M7" s="45">
        <f t="shared" ref="M7:M15" si="6">IFERROR(L7/L$20,0)</f>
        <v>0.11739333498173024</v>
      </c>
      <c r="N7" s="47">
        <f t="shared" ref="N7:N15" si="7">IFERROR(L7/L$31,0)</f>
        <v>9.3259273001080348E-2</v>
      </c>
    </row>
    <row r="8" spans="2:14" x14ac:dyDescent="0.25">
      <c r="B8" s="142" t="s">
        <v>100</v>
      </c>
      <c r="C8" s="44">
        <v>6.6759259259259254E-2</v>
      </c>
      <c r="D8" s="45">
        <f t="shared" si="0"/>
        <v>7.9232945960053813E-2</v>
      </c>
      <c r="E8" s="45">
        <f t="shared" si="1"/>
        <v>6.2944007333282398E-2</v>
      </c>
      <c r="F8" s="44">
        <v>0</v>
      </c>
      <c r="G8" s="45">
        <f t="shared" si="2"/>
        <v>0</v>
      </c>
      <c r="H8" s="45">
        <f t="shared" si="3"/>
        <v>0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9" si="8">SUM(C8,F8,I8)</f>
        <v>6.6759259259259254E-2</v>
      </c>
      <c r="M8" s="45">
        <f t="shared" si="6"/>
        <v>7.9232945960053813E-2</v>
      </c>
      <c r="N8" s="47">
        <f t="shared" si="7"/>
        <v>6.2944007333282398E-2</v>
      </c>
    </row>
    <row r="9" spans="2:14" x14ac:dyDescent="0.25">
      <c r="B9" s="43" t="s">
        <v>51</v>
      </c>
      <c r="C9" s="44">
        <v>0.12293981481481486</v>
      </c>
      <c r="D9" s="45">
        <f t="shared" si="0"/>
        <v>0.14591060193961375</v>
      </c>
      <c r="E9" s="45">
        <f t="shared" si="1"/>
        <v>0.11591387758219936</v>
      </c>
      <c r="F9" s="44">
        <v>0</v>
      </c>
      <c r="G9" s="45">
        <f t="shared" si="2"/>
        <v>0</v>
      </c>
      <c r="H9" s="45">
        <f t="shared" si="3"/>
        <v>0</v>
      </c>
      <c r="I9" s="44">
        <v>0</v>
      </c>
      <c r="J9" s="45">
        <f t="shared" si="4"/>
        <v>0</v>
      </c>
      <c r="K9" s="45">
        <f t="shared" si="5"/>
        <v>0</v>
      </c>
      <c r="L9" s="46">
        <f t="shared" si="8"/>
        <v>0.12293981481481486</v>
      </c>
      <c r="M9" s="45">
        <f t="shared" si="6"/>
        <v>0.14591060193961375</v>
      </c>
      <c r="N9" s="47">
        <f t="shared" si="7"/>
        <v>0.11591387758219936</v>
      </c>
    </row>
    <row r="10" spans="2:14" x14ac:dyDescent="0.25">
      <c r="B10" s="43" t="s">
        <v>11</v>
      </c>
      <c r="C10" s="44">
        <v>0.16990740740740734</v>
      </c>
      <c r="D10" s="45">
        <f t="shared" si="0"/>
        <v>0.20165389159042818</v>
      </c>
      <c r="E10" s="45">
        <f t="shared" si="1"/>
        <v>0.16019730021716111</v>
      </c>
      <c r="F10" s="44">
        <v>0</v>
      </c>
      <c r="G10" s="45">
        <f t="shared" si="2"/>
        <v>0</v>
      </c>
      <c r="H10" s="45">
        <f t="shared" si="3"/>
        <v>0</v>
      </c>
      <c r="I10" s="44">
        <v>0</v>
      </c>
      <c r="J10" s="45">
        <f t="shared" si="4"/>
        <v>0</v>
      </c>
      <c r="K10" s="45">
        <f t="shared" si="5"/>
        <v>0</v>
      </c>
      <c r="L10" s="46">
        <f t="shared" si="8"/>
        <v>0.16990740740740734</v>
      </c>
      <c r="M10" s="45">
        <f t="shared" si="6"/>
        <v>0.20165389159042818</v>
      </c>
      <c r="N10" s="47">
        <f t="shared" si="7"/>
        <v>0.16019730021716111</v>
      </c>
    </row>
    <row r="11" spans="2:14" x14ac:dyDescent="0.25">
      <c r="B11" s="43" t="s">
        <v>12</v>
      </c>
      <c r="C11" s="44">
        <v>3.5497685185185174E-2</v>
      </c>
      <c r="D11" s="45">
        <f t="shared" si="0"/>
        <v>4.2130278304348991E-2</v>
      </c>
      <c r="E11" s="45">
        <f t="shared" si="1"/>
        <v>3.3469013608040402E-2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3.5497685185185174E-2</v>
      </c>
      <c r="M11" s="45">
        <f t="shared" si="6"/>
        <v>4.2130278304348991E-2</v>
      </c>
      <c r="N11" s="47">
        <f t="shared" si="7"/>
        <v>3.3469013608040402E-2</v>
      </c>
    </row>
    <row r="12" spans="2:14" x14ac:dyDescent="0.25">
      <c r="B12" s="43" t="s">
        <v>162</v>
      </c>
      <c r="C12" s="44">
        <v>0.14616898148148166</v>
      </c>
      <c r="D12" s="45">
        <f t="shared" si="0"/>
        <v>0.17348004066045786</v>
      </c>
      <c r="E12" s="45">
        <f t="shared" si="1"/>
        <v>0.13781551120180727</v>
      </c>
      <c r="F12" s="44">
        <v>0</v>
      </c>
      <c r="G12" s="45">
        <f t="shared" si="2"/>
        <v>0</v>
      </c>
      <c r="H12" s="45">
        <f t="shared" si="3"/>
        <v>0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0.14616898148148166</v>
      </c>
      <c r="M12" s="45">
        <f t="shared" si="6"/>
        <v>0.17348004066045786</v>
      </c>
      <c r="N12" s="47">
        <f t="shared" si="7"/>
        <v>0.13781551120180727</v>
      </c>
    </row>
    <row r="13" spans="2:14" x14ac:dyDescent="0.25">
      <c r="B13" s="43" t="s">
        <v>106</v>
      </c>
      <c r="C13" s="44">
        <v>3.81712962962963E-2</v>
      </c>
      <c r="D13" s="45">
        <f t="shared" si="0"/>
        <v>4.5303442402263791E-2</v>
      </c>
      <c r="E13" s="45">
        <f t="shared" si="1"/>
        <v>3.5989829435708283E-2</v>
      </c>
      <c r="F13" s="44">
        <v>0</v>
      </c>
      <c r="G13" s="45">
        <f t="shared" si="2"/>
        <v>0</v>
      </c>
      <c r="H13" s="45">
        <f t="shared" si="3"/>
        <v>0</v>
      </c>
      <c r="I13" s="44">
        <v>0</v>
      </c>
      <c r="J13" s="45">
        <f t="shared" si="4"/>
        <v>0</v>
      </c>
      <c r="K13" s="45">
        <f t="shared" si="5"/>
        <v>0</v>
      </c>
      <c r="L13" s="46">
        <f t="shared" ref="L13:L15" si="9">SUM(C13,F13,I13)</f>
        <v>3.81712962962963E-2</v>
      </c>
      <c r="M13" s="45">
        <f t="shared" si="6"/>
        <v>4.5303442402263791E-2</v>
      </c>
      <c r="N13" s="47">
        <f t="shared" si="7"/>
        <v>3.5989829435708283E-2</v>
      </c>
    </row>
    <row r="14" spans="2:14" x14ac:dyDescent="0.25">
      <c r="B14" s="43" t="s">
        <v>107</v>
      </c>
      <c r="C14" s="44">
        <v>1.8900462962962963E-2</v>
      </c>
      <c r="D14" s="45">
        <f t="shared" si="0"/>
        <v>2.2431934943267666E-2</v>
      </c>
      <c r="E14" s="45">
        <f t="shared" si="1"/>
        <v>1.7820312755764591E-2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>
        <f t="shared" si="9"/>
        <v>1.8900462962962963E-2</v>
      </c>
      <c r="M14" s="45">
        <f t="shared" si="6"/>
        <v>2.2431934943267666E-2</v>
      </c>
      <c r="N14" s="47">
        <f t="shared" si="7"/>
        <v>1.7820312755764591E-2</v>
      </c>
    </row>
    <row r="15" spans="2:14" x14ac:dyDescent="0.25">
      <c r="B15" s="43" t="s">
        <v>183</v>
      </c>
      <c r="C15" s="44">
        <v>3.7916666666666647E-2</v>
      </c>
      <c r="D15" s="45">
        <f t="shared" si="0"/>
        <v>4.5001236297700448E-2</v>
      </c>
      <c r="E15" s="45">
        <f t="shared" si="1"/>
        <v>3.574975173783513E-2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9"/>
        <v>3.7916666666666647E-2</v>
      </c>
      <c r="M15" s="45">
        <f t="shared" si="6"/>
        <v>4.5001236297700448E-2</v>
      </c>
      <c r="N15" s="47">
        <f t="shared" si="7"/>
        <v>3.574975173783513E-2</v>
      </c>
    </row>
    <row r="16" spans="2:14" x14ac:dyDescent="0.25">
      <c r="B16" s="43" t="s">
        <v>217</v>
      </c>
      <c r="C16" s="44">
        <v>1.0254629629629631E-2</v>
      </c>
      <c r="D16" s="45">
        <f t="shared" si="0"/>
        <v>1.217066402923157E-2</v>
      </c>
      <c r="E16" s="45">
        <f t="shared" si="1"/>
        <v>9.6685836507087747E-3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ref="L16:L17" si="10">SUM(C16,F16,I16)</f>
        <v>1.0254629629629631E-2</v>
      </c>
      <c r="M16" s="45">
        <f t="shared" ref="M16:M17" si="11">IFERROR(L16/L$20,0)</f>
        <v>1.217066402923157E-2</v>
      </c>
      <c r="N16" s="47">
        <f t="shared" ref="N16:N17" si="12">IFERROR(L16/L$31,0)</f>
        <v>9.6685836507087747E-3</v>
      </c>
    </row>
    <row r="17" spans="2:14" x14ac:dyDescent="0.25">
      <c r="B17" s="43" t="s">
        <v>218</v>
      </c>
      <c r="C17" s="44">
        <v>3.8194444444444454E-2</v>
      </c>
      <c r="D17" s="45">
        <f t="shared" si="0"/>
        <v>4.5330915684496827E-2</v>
      </c>
      <c r="E17" s="45">
        <f t="shared" si="1"/>
        <v>3.6011654680969479E-2</v>
      </c>
      <c r="F17" s="44"/>
      <c r="G17" s="45"/>
      <c r="H17" s="45"/>
      <c r="I17" s="44"/>
      <c r="J17" s="45"/>
      <c r="K17" s="45"/>
      <c r="L17" s="46">
        <f t="shared" si="10"/>
        <v>3.8194444444444454E-2</v>
      </c>
      <c r="M17" s="45">
        <f t="shared" si="11"/>
        <v>4.5330915684496827E-2</v>
      </c>
      <c r="N17" s="47">
        <f t="shared" si="12"/>
        <v>3.6011654680969479E-2</v>
      </c>
    </row>
    <row r="18" spans="2:14" x14ac:dyDescent="0.25">
      <c r="B18" s="43" t="s">
        <v>163</v>
      </c>
      <c r="C18" s="44">
        <v>1.4479166666666668E-2</v>
      </c>
      <c r="D18" s="45">
        <f t="shared" si="0"/>
        <v>1.7184538036759248E-2</v>
      </c>
      <c r="E18" s="45">
        <f t="shared" si="1"/>
        <v>1.365169091087661E-2</v>
      </c>
      <c r="F18" s="44">
        <v>0</v>
      </c>
      <c r="G18" s="45">
        <f t="shared" si="2"/>
        <v>0</v>
      </c>
      <c r="H18" s="45">
        <f t="shared" si="3"/>
        <v>0</v>
      </c>
      <c r="I18" s="44">
        <v>0</v>
      </c>
      <c r="J18" s="45">
        <f t="shared" si="4"/>
        <v>0</v>
      </c>
      <c r="K18" s="45">
        <f t="shared" si="5"/>
        <v>0</v>
      </c>
      <c r="L18" s="46">
        <f t="shared" ref="L18" si="13">SUM(C18,F18,I18)</f>
        <v>1.4479166666666668E-2</v>
      </c>
      <c r="M18" s="45">
        <f t="shared" ref="M18" si="14">IFERROR(L18/L$20,0)</f>
        <v>1.7184538036759248E-2</v>
      </c>
      <c r="N18" s="47">
        <f t="shared" ref="N18" si="15">IFERROR(L18/L$31,0)</f>
        <v>1.365169091087661E-2</v>
      </c>
    </row>
    <row r="19" spans="2:14" ht="15.75" thickBot="1" x14ac:dyDescent="0.3">
      <c r="B19" s="43" t="s">
        <v>13</v>
      </c>
      <c r="C19" s="44">
        <v>4.4467592592592593E-2</v>
      </c>
      <c r="D19" s="45">
        <f t="shared" si="0"/>
        <v>5.2776175169647499E-2</v>
      </c>
      <c r="E19" s="45">
        <f t="shared" si="1"/>
        <v>4.1926296146752945E-2</v>
      </c>
      <c r="F19" s="44">
        <v>0</v>
      </c>
      <c r="G19" s="45">
        <f t="shared" si="2"/>
        <v>0</v>
      </c>
      <c r="H19" s="45">
        <f t="shared" si="3"/>
        <v>0</v>
      </c>
      <c r="I19" s="44">
        <v>0</v>
      </c>
      <c r="J19" s="45">
        <f t="shared" si="4"/>
        <v>0</v>
      </c>
      <c r="K19" s="45">
        <f t="shared" si="5"/>
        <v>0</v>
      </c>
      <c r="L19" s="46">
        <f t="shared" si="8"/>
        <v>4.4467592592592593E-2</v>
      </c>
      <c r="M19" s="45">
        <f>IFERROR(L19/L$20,0)</f>
        <v>5.2776175169647499E-2</v>
      </c>
      <c r="N19" s="47">
        <f>IFERROR(L19/L$31,0)</f>
        <v>4.1926296146752945E-2</v>
      </c>
    </row>
    <row r="20" spans="2:14" ht="16.5" thickTop="1" thickBot="1" x14ac:dyDescent="0.3">
      <c r="B20" s="60" t="s">
        <v>3</v>
      </c>
      <c r="C20" s="61">
        <f>SUM(C7:C19)</f>
        <v>0.8425694444444447</v>
      </c>
      <c r="D20" s="62">
        <f>IFERROR(SUM(D7:D19),0)</f>
        <v>1</v>
      </c>
      <c r="E20" s="62">
        <f>IFERROR(SUM(E7:E19),0)</f>
        <v>0.79441710226218654</v>
      </c>
      <c r="F20" s="61">
        <f>SUM(F7:F19)</f>
        <v>0</v>
      </c>
      <c r="G20" s="62">
        <f>IFERROR(SUM(G7:G19),0)</f>
        <v>0</v>
      </c>
      <c r="H20" s="62">
        <f>IFERROR(SUM(H7:H19),0)</f>
        <v>0</v>
      </c>
      <c r="I20" s="61">
        <f>SUM(I7:I19)</f>
        <v>0</v>
      </c>
      <c r="J20" s="62">
        <f>IFERROR(SUM(J7:J19),0)</f>
        <v>0</v>
      </c>
      <c r="K20" s="62">
        <f>IFERROR(SUM(K7:K19),0)</f>
        <v>0</v>
      </c>
      <c r="L20" s="61">
        <f>SUM(L7:L19)</f>
        <v>0.8425694444444447</v>
      </c>
      <c r="M20" s="62">
        <f>IFERROR(SUM(M7:M19),0)</f>
        <v>1</v>
      </c>
      <c r="N20" s="63">
        <f>IFERROR(SUM(N7:N19),0)</f>
        <v>0.79441710226218654</v>
      </c>
    </row>
    <row r="21" spans="2:14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68"/>
    </row>
    <row r="22" spans="2:14" x14ac:dyDescent="0.25">
      <c r="B22" s="40" t="s">
        <v>14</v>
      </c>
      <c r="C22" s="41" t="s">
        <v>4</v>
      </c>
      <c r="D22" s="48" t="s">
        <v>5</v>
      </c>
      <c r="E22" s="48" t="s">
        <v>5</v>
      </c>
      <c r="F22" s="41" t="s">
        <v>4</v>
      </c>
      <c r="G22" s="48" t="s">
        <v>5</v>
      </c>
      <c r="H22" s="48" t="s">
        <v>5</v>
      </c>
      <c r="I22" s="41" t="s">
        <v>4</v>
      </c>
      <c r="J22" s="48" t="s">
        <v>5</v>
      </c>
      <c r="K22" s="48" t="s">
        <v>5</v>
      </c>
      <c r="L22" s="48" t="s">
        <v>4</v>
      </c>
      <c r="M22" s="48" t="s">
        <v>5</v>
      </c>
      <c r="N22" s="49" t="s">
        <v>5</v>
      </c>
    </row>
    <row r="23" spans="2:14" x14ac:dyDescent="0.25">
      <c r="B23" s="50" t="s">
        <v>15</v>
      </c>
      <c r="C23" s="44">
        <v>9.6643518518518528E-3</v>
      </c>
      <c r="D23" s="51"/>
      <c r="E23" s="45">
        <f>IFERROR(C23/C$31,0)</f>
        <v>9.1120398965483362E-3</v>
      </c>
      <c r="F23" s="44">
        <v>0</v>
      </c>
      <c r="G23" s="51"/>
      <c r="H23" s="45">
        <f>IFERROR(F23/F$31,0)</f>
        <v>0</v>
      </c>
      <c r="I23" s="44">
        <v>0</v>
      </c>
      <c r="J23" s="51"/>
      <c r="K23" s="45">
        <f>IFERROR(I23/I$31,0)</f>
        <v>0</v>
      </c>
      <c r="L23" s="46">
        <f>SUM(C23,F23,I23)</f>
        <v>9.6643518518518528E-3</v>
      </c>
      <c r="M23" s="51"/>
      <c r="N23" s="47">
        <f>IFERROR(L23/L$31,0)</f>
        <v>9.1120398965483362E-3</v>
      </c>
    </row>
    <row r="24" spans="2:14" x14ac:dyDescent="0.25">
      <c r="B24" s="50" t="s">
        <v>16</v>
      </c>
      <c r="C24" s="44">
        <v>3.2754629629629627E-3</v>
      </c>
      <c r="D24" s="51"/>
      <c r="E24" s="45">
        <f t="shared" ref="E24:E28" si="16">IFERROR(C24/C$31,0)</f>
        <v>3.0882722044588968E-3</v>
      </c>
      <c r="F24" s="44">
        <v>0</v>
      </c>
      <c r="G24" s="51"/>
      <c r="H24" s="45">
        <f t="shared" ref="H24:H28" si="17">IFERROR(F24/F$31,0)</f>
        <v>0</v>
      </c>
      <c r="I24" s="44">
        <v>0</v>
      </c>
      <c r="J24" s="51"/>
      <c r="K24" s="45">
        <f t="shared" ref="K24:K28" si="18">IFERROR(I24/I$31,0)</f>
        <v>0</v>
      </c>
      <c r="L24" s="46">
        <f t="shared" ref="L24:L28" si="19">SUM(C24,F24,I24)</f>
        <v>3.2754629629629627E-3</v>
      </c>
      <c r="M24" s="51"/>
      <c r="N24" s="47">
        <f t="shared" ref="N24:N28" si="20">IFERROR(L24/L$31,0)</f>
        <v>3.0882722044588968E-3</v>
      </c>
    </row>
    <row r="25" spans="2:14" x14ac:dyDescent="0.25">
      <c r="B25" s="50" t="s">
        <v>17</v>
      </c>
      <c r="C25" s="44">
        <v>1.261574074074074E-3</v>
      </c>
      <c r="D25" s="51"/>
      <c r="E25" s="45">
        <f t="shared" si="16"/>
        <v>1.1894758667350522E-3</v>
      </c>
      <c r="F25" s="44">
        <v>0</v>
      </c>
      <c r="G25" s="51"/>
      <c r="H25" s="45">
        <f t="shared" si="17"/>
        <v>0</v>
      </c>
      <c r="I25" s="44">
        <v>0</v>
      </c>
      <c r="J25" s="51"/>
      <c r="K25" s="45">
        <f t="shared" si="18"/>
        <v>0</v>
      </c>
      <c r="L25" s="46">
        <f t="shared" si="19"/>
        <v>1.261574074074074E-3</v>
      </c>
      <c r="M25" s="51"/>
      <c r="N25" s="47">
        <f t="shared" si="20"/>
        <v>1.1894758667350522E-3</v>
      </c>
    </row>
    <row r="26" spans="2:14" x14ac:dyDescent="0.25">
      <c r="B26" s="50" t="s">
        <v>18</v>
      </c>
      <c r="C26" s="44">
        <v>0.12621527777777783</v>
      </c>
      <c r="D26" s="51"/>
      <c r="E26" s="45">
        <f t="shared" si="16"/>
        <v>0.11900214978665825</v>
      </c>
      <c r="F26" s="44">
        <v>0</v>
      </c>
      <c r="G26" s="51"/>
      <c r="H26" s="45">
        <f t="shared" si="17"/>
        <v>0</v>
      </c>
      <c r="I26" s="44">
        <v>0</v>
      </c>
      <c r="J26" s="51"/>
      <c r="K26" s="45">
        <f t="shared" si="18"/>
        <v>0</v>
      </c>
      <c r="L26" s="46">
        <f t="shared" si="19"/>
        <v>0.12621527777777783</v>
      </c>
      <c r="M26" s="51"/>
      <c r="N26" s="47">
        <f t="shared" si="20"/>
        <v>0.11900214978665825</v>
      </c>
    </row>
    <row r="27" spans="2:14" s="2" customFormat="1" x14ac:dyDescent="0.25">
      <c r="B27" s="50" t="s">
        <v>19</v>
      </c>
      <c r="C27" s="44">
        <v>6.837962962962961E-2</v>
      </c>
      <c r="D27" s="51"/>
      <c r="E27" s="45">
        <f t="shared" si="16"/>
        <v>6.4471774501565937E-2</v>
      </c>
      <c r="F27" s="44">
        <v>0</v>
      </c>
      <c r="G27" s="51"/>
      <c r="H27" s="45">
        <f t="shared" si="17"/>
        <v>0</v>
      </c>
      <c r="I27" s="44">
        <v>0</v>
      </c>
      <c r="J27" s="51"/>
      <c r="K27" s="45">
        <f t="shared" si="18"/>
        <v>0</v>
      </c>
      <c r="L27" s="46">
        <f t="shared" si="19"/>
        <v>6.837962962962961E-2</v>
      </c>
      <c r="M27" s="51"/>
      <c r="N27" s="47">
        <f t="shared" si="20"/>
        <v>6.4471774501565937E-2</v>
      </c>
    </row>
    <row r="28" spans="2:14" ht="15.75" thickBot="1" x14ac:dyDescent="0.3">
      <c r="B28" s="55" t="s">
        <v>20</v>
      </c>
      <c r="C28" s="53">
        <v>9.2476851851851834E-3</v>
      </c>
      <c r="D28" s="56"/>
      <c r="E28" s="54">
        <f t="shared" si="16"/>
        <v>8.7191854818468497E-3</v>
      </c>
      <c r="F28" s="53">
        <v>0</v>
      </c>
      <c r="G28" s="56"/>
      <c r="H28" s="54">
        <f t="shared" si="17"/>
        <v>0</v>
      </c>
      <c r="I28" s="53">
        <v>0</v>
      </c>
      <c r="J28" s="56"/>
      <c r="K28" s="54">
        <f t="shared" si="18"/>
        <v>0</v>
      </c>
      <c r="L28" s="70">
        <f t="shared" si="19"/>
        <v>9.2476851851851834E-3</v>
      </c>
      <c r="M28" s="56"/>
      <c r="N28" s="67">
        <f t="shared" si="20"/>
        <v>8.7191854818468497E-3</v>
      </c>
    </row>
    <row r="29" spans="2:14" s="3" customFormat="1" ht="16.5" thickTop="1" thickBot="1" x14ac:dyDescent="0.3">
      <c r="B29" s="60" t="s">
        <v>3</v>
      </c>
      <c r="C29" s="61">
        <f>SUM(C23:C28)</f>
        <v>0.21804398148148149</v>
      </c>
      <c r="D29" s="62"/>
      <c r="E29" s="62">
        <f>IFERROR(SUM(E23:E28),0)</f>
        <v>0.20558289773781332</v>
      </c>
      <c r="F29" s="61">
        <f>SUM(F23:F28)</f>
        <v>0</v>
      </c>
      <c r="G29" s="62"/>
      <c r="H29" s="62">
        <f>IFERROR(SUM(H23:H28),0)</f>
        <v>0</v>
      </c>
      <c r="I29" s="61">
        <f>SUM(I23:I28)</f>
        <v>0</v>
      </c>
      <c r="J29" s="62"/>
      <c r="K29" s="62">
        <f>IFERROR(SUM(K23:K28),0)</f>
        <v>0</v>
      </c>
      <c r="L29" s="61">
        <f>SUM(L23:L28)</f>
        <v>0.21804398148148149</v>
      </c>
      <c r="M29" s="62"/>
      <c r="N29" s="63">
        <f>IFERROR(SUM(N23:N28),0)</f>
        <v>0.20558289773781332</v>
      </c>
    </row>
    <row r="30" spans="2:14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69"/>
    </row>
    <row r="31" spans="2:14" ht="16.5" thickTop="1" thickBot="1" x14ac:dyDescent="0.3">
      <c r="B31" s="60" t="s">
        <v>6</v>
      </c>
      <c r="C31" s="61">
        <f>SUM(C20,C29)</f>
        <v>1.0606134259259261</v>
      </c>
      <c r="D31" s="64"/>
      <c r="E31" s="65">
        <f>IFERROR(SUM(E20,E29),0)</f>
        <v>0.99999999999999989</v>
      </c>
      <c r="F31" s="61">
        <f>SUM(F20,F29)</f>
        <v>0</v>
      </c>
      <c r="G31" s="64"/>
      <c r="H31" s="65">
        <f>IFERROR(SUM(H20,H29),0)</f>
        <v>0</v>
      </c>
      <c r="I31" s="61">
        <f>SUM(I20,I29)</f>
        <v>0</v>
      </c>
      <c r="J31" s="64"/>
      <c r="K31" s="65">
        <f>IFERROR(SUM(K20,K29),0)</f>
        <v>0</v>
      </c>
      <c r="L31" s="71">
        <f>SUM(L20,L29)</f>
        <v>1.0606134259259261</v>
      </c>
      <c r="M31" s="64"/>
      <c r="N31" s="66">
        <f>IFERROR(SUM(N20,N29),0)</f>
        <v>0.99999999999999989</v>
      </c>
    </row>
    <row r="32" spans="2:14" ht="81.75" customHeight="1" thickTop="1" thickBot="1" x14ac:dyDescent="0.3">
      <c r="B32" s="196" t="s">
        <v>227</v>
      </c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8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N32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48.28515625" style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144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203" t="s">
        <v>108</v>
      </c>
      <c r="D5" s="208"/>
      <c r="E5" s="208"/>
      <c r="F5" s="203" t="s">
        <v>99</v>
      </c>
      <c r="G5" s="208"/>
      <c r="H5" s="208"/>
      <c r="I5" s="203" t="s">
        <v>3</v>
      </c>
      <c r="J5" s="203"/>
      <c r="K5" s="204"/>
    </row>
    <row r="6" spans="2:11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44"/>
      <c r="D7" s="45">
        <f t="shared" ref="D7:D19" si="0">IFERROR(C7/C$20,0)</f>
        <v>0</v>
      </c>
      <c r="E7" s="45">
        <f t="shared" ref="E7:E19" si="1">IFERROR(C7/C$31,0)</f>
        <v>0</v>
      </c>
      <c r="F7" s="44">
        <v>2.5451388888888885E-2</v>
      </c>
      <c r="G7" s="45">
        <f t="shared" ref="G7:G19" si="2">IFERROR(F7/F$20,0)</f>
        <v>0.112256878860585</v>
      </c>
      <c r="H7" s="45">
        <f t="shared" ref="H7:H19" si="3">IFERROR(F7/F$31,0)</f>
        <v>7.9103564876434385E-2</v>
      </c>
      <c r="I7" s="44">
        <f>SUM(C7,F7)</f>
        <v>2.5451388888888885E-2</v>
      </c>
      <c r="J7" s="45">
        <f t="shared" ref="J7:J19" si="4">IFERROR(I7/I$20,0)</f>
        <v>0.10953377166766286</v>
      </c>
      <c r="K7" s="47">
        <f t="shared" ref="K7:K19" si="5">IFERROR(I7/I$31,0)</f>
        <v>7.6829012647613701E-2</v>
      </c>
    </row>
    <row r="8" spans="2:11" x14ac:dyDescent="0.25">
      <c r="B8" s="142" t="s">
        <v>100</v>
      </c>
      <c r="C8" s="44"/>
      <c r="D8" s="45">
        <f t="shared" si="0"/>
        <v>0</v>
      </c>
      <c r="E8" s="45">
        <f t="shared" si="1"/>
        <v>0</v>
      </c>
      <c r="F8" s="44">
        <v>3.1481481481481485E-2</v>
      </c>
      <c r="G8" s="45">
        <f t="shared" si="2"/>
        <v>0.13885343815406606</v>
      </c>
      <c r="H8" s="45">
        <f t="shared" si="3"/>
        <v>9.7845246231878846E-2</v>
      </c>
      <c r="I8" s="44">
        <f t="shared" ref="I8:I19" si="6">SUM(C8,F8)</f>
        <v>3.1481481481481485E-2</v>
      </c>
      <c r="J8" s="45">
        <f t="shared" si="4"/>
        <v>0.1354851564056585</v>
      </c>
      <c r="K8" s="47">
        <f t="shared" si="5"/>
        <v>9.5031793725106561E-2</v>
      </c>
    </row>
    <row r="9" spans="2:11" x14ac:dyDescent="0.25">
      <c r="B9" s="43" t="s">
        <v>51</v>
      </c>
      <c r="C9" s="44"/>
      <c r="D9" s="45">
        <f t="shared" si="0"/>
        <v>0</v>
      </c>
      <c r="E9" s="45">
        <f t="shared" si="1"/>
        <v>0</v>
      </c>
      <c r="F9" s="44">
        <v>2.7708333333333335E-2</v>
      </c>
      <c r="G9" s="45">
        <f t="shared" si="2"/>
        <v>0.12221144519883609</v>
      </c>
      <c r="H9" s="45">
        <f t="shared" si="3"/>
        <v>8.6118205690852184E-2</v>
      </c>
      <c r="I9" s="44">
        <f t="shared" si="6"/>
        <v>2.7708333333333335E-2</v>
      </c>
      <c r="J9" s="45">
        <f t="shared" si="4"/>
        <v>0.11924686192468618</v>
      </c>
      <c r="K9" s="47">
        <f t="shared" si="5"/>
        <v>8.364195374187687E-2</v>
      </c>
    </row>
    <row r="10" spans="2:11" x14ac:dyDescent="0.25">
      <c r="B10" s="43" t="s">
        <v>11</v>
      </c>
      <c r="C10" s="44">
        <v>5.6365740740740734E-3</v>
      </c>
      <c r="D10" s="45">
        <f t="shared" si="0"/>
        <v>1</v>
      </c>
      <c r="E10" s="45">
        <f t="shared" si="1"/>
        <v>0.59173754556500613</v>
      </c>
      <c r="F10" s="44">
        <v>5.5763888888888904E-2</v>
      </c>
      <c r="G10" s="45">
        <f t="shared" si="2"/>
        <v>0.24595436214201855</v>
      </c>
      <c r="H10" s="45">
        <f t="shared" si="3"/>
        <v>0.17331558689161483</v>
      </c>
      <c r="I10" s="44">
        <f t="shared" si="6"/>
        <v>6.1400462962962976E-2</v>
      </c>
      <c r="J10" s="45">
        <f t="shared" si="4"/>
        <v>0.2642458657103009</v>
      </c>
      <c r="K10" s="47">
        <f t="shared" si="5"/>
        <v>0.18534693592341558</v>
      </c>
    </row>
    <row r="11" spans="2:11" x14ac:dyDescent="0.25">
      <c r="B11" s="43" t="s">
        <v>12</v>
      </c>
      <c r="C11" s="44"/>
      <c r="D11" s="45">
        <f t="shared" si="0"/>
        <v>0</v>
      </c>
      <c r="E11" s="45">
        <f t="shared" si="1"/>
        <v>0</v>
      </c>
      <c r="F11" s="44">
        <v>1.2881944444444444E-2</v>
      </c>
      <c r="G11" s="45">
        <f t="shared" si="2"/>
        <v>5.6817601715248349E-2</v>
      </c>
      <c r="H11" s="45">
        <f t="shared" si="3"/>
        <v>4.0037411417676888E-2</v>
      </c>
      <c r="I11" s="44">
        <f t="shared" si="6"/>
        <v>1.2881944444444444E-2</v>
      </c>
      <c r="J11" s="45">
        <f t="shared" si="4"/>
        <v>5.5439330543933046E-2</v>
      </c>
      <c r="K11" s="47">
        <f t="shared" si="5"/>
        <v>3.8886171476486611E-2</v>
      </c>
    </row>
    <row r="12" spans="2:11" x14ac:dyDescent="0.25">
      <c r="B12" s="43" t="s">
        <v>162</v>
      </c>
      <c r="C12" s="44"/>
      <c r="D12" s="45">
        <f t="shared" si="0"/>
        <v>0</v>
      </c>
      <c r="E12" s="45">
        <f t="shared" si="1"/>
        <v>0</v>
      </c>
      <c r="F12" s="44">
        <v>2.2835648148148147E-2</v>
      </c>
      <c r="G12" s="45">
        <f t="shared" si="2"/>
        <v>0.10071979171984276</v>
      </c>
      <c r="H12" s="45">
        <f t="shared" si="3"/>
        <v>7.0973776035109168E-2</v>
      </c>
      <c r="I12" s="44">
        <f t="shared" si="6"/>
        <v>2.2835648148148147E-2</v>
      </c>
      <c r="J12" s="45">
        <f t="shared" si="4"/>
        <v>9.827654911336918E-2</v>
      </c>
      <c r="K12" s="47">
        <f t="shared" si="5"/>
        <v>6.8932988610160006E-2</v>
      </c>
    </row>
    <row r="13" spans="2:11" x14ac:dyDescent="0.25">
      <c r="B13" s="43" t="s">
        <v>106</v>
      </c>
      <c r="C13" s="44"/>
      <c r="D13" s="45">
        <f t="shared" si="0"/>
        <v>0</v>
      </c>
      <c r="E13" s="45">
        <f t="shared" si="1"/>
        <v>0</v>
      </c>
      <c r="F13" s="44">
        <v>4.9768518518518521E-4</v>
      </c>
      <c r="G13" s="45">
        <f t="shared" si="2"/>
        <v>2.1951095002297207E-3</v>
      </c>
      <c r="H13" s="45">
        <f t="shared" si="3"/>
        <v>1.5468182308716141E-3</v>
      </c>
      <c r="I13" s="44">
        <f t="shared" si="6"/>
        <v>4.9768518518518521E-4</v>
      </c>
      <c r="J13" s="45">
        <f t="shared" si="4"/>
        <v>2.141860928471807E-3</v>
      </c>
      <c r="K13" s="47">
        <f t="shared" si="5"/>
        <v>1.5023408566836698E-3</v>
      </c>
    </row>
    <row r="14" spans="2:11" x14ac:dyDescent="0.25">
      <c r="B14" s="43" t="s">
        <v>107</v>
      </c>
      <c r="C14" s="44"/>
      <c r="D14" s="45">
        <f t="shared" si="0"/>
        <v>0</v>
      </c>
      <c r="E14" s="45">
        <f t="shared" si="1"/>
        <v>0</v>
      </c>
      <c r="F14" s="44">
        <v>3.9351851851851852E-4</v>
      </c>
      <c r="G14" s="45">
        <f t="shared" si="2"/>
        <v>1.7356679769258256E-3</v>
      </c>
      <c r="H14" s="45">
        <f t="shared" si="3"/>
        <v>1.2230655778984855E-3</v>
      </c>
      <c r="I14" s="44">
        <f t="shared" si="6"/>
        <v>3.9351851851851852E-4</v>
      </c>
      <c r="J14" s="45">
        <f t="shared" si="4"/>
        <v>1.6935644550707311E-3</v>
      </c>
      <c r="K14" s="47">
        <f t="shared" si="5"/>
        <v>1.1878974215638318E-3</v>
      </c>
    </row>
    <row r="15" spans="2:11" x14ac:dyDescent="0.25">
      <c r="B15" s="43" t="s">
        <v>183</v>
      </c>
      <c r="C15" s="44"/>
      <c r="D15" s="45">
        <f t="shared" si="0"/>
        <v>0</v>
      </c>
      <c r="E15" s="45">
        <f t="shared" si="1"/>
        <v>0</v>
      </c>
      <c r="F15" s="44">
        <v>1.1203703703703705E-2</v>
      </c>
      <c r="G15" s="45">
        <f t="shared" si="2"/>
        <v>4.9415488284241159E-2</v>
      </c>
      <c r="H15" s="45">
        <f t="shared" si="3"/>
        <v>3.4821396453109825E-2</v>
      </c>
      <c r="I15" s="44">
        <f t="shared" si="6"/>
        <v>1.1203703703703705E-2</v>
      </c>
      <c r="J15" s="45">
        <f t="shared" si="4"/>
        <v>4.8216776250249054E-2</v>
      </c>
      <c r="K15" s="47">
        <f t="shared" si="5"/>
        <v>3.3820138355111454E-2</v>
      </c>
    </row>
    <row r="16" spans="2:11" x14ac:dyDescent="0.25">
      <c r="B16" s="43" t="s">
        <v>217</v>
      </c>
      <c r="C16" s="44"/>
      <c r="D16" s="45">
        <f t="shared" si="0"/>
        <v>0</v>
      </c>
      <c r="E16" s="45">
        <f t="shared" si="1"/>
        <v>0</v>
      </c>
      <c r="F16" s="44">
        <v>8.3333333333333328E-4</v>
      </c>
      <c r="G16" s="45">
        <f t="shared" ref="G16:G17" si="7">IFERROR(F16/F$20,0)</f>
        <v>3.67553218643116E-3</v>
      </c>
      <c r="H16" s="45">
        <f t="shared" ref="H16:H17" si="8">IFERROR(F16/F$31,0)</f>
        <v>2.5900212237850279E-3</v>
      </c>
      <c r="I16" s="44">
        <f t="shared" ref="I16:I17" si="9">SUM(C16,F16)</f>
        <v>8.3333333333333328E-4</v>
      </c>
      <c r="J16" s="45">
        <f t="shared" ref="J16:J17" si="10">IFERROR(I16/I$20,0)</f>
        <v>3.586371787208607E-3</v>
      </c>
      <c r="K16" s="47">
        <f t="shared" ref="K16:K17" si="11">IFERROR(I16/I$31,0)</f>
        <v>2.5155474809587029E-3</v>
      </c>
    </row>
    <row r="17" spans="2:14" x14ac:dyDescent="0.25">
      <c r="B17" s="43" t="s">
        <v>218</v>
      </c>
      <c r="C17" s="44"/>
      <c r="D17" s="45"/>
      <c r="E17" s="45"/>
      <c r="F17" s="44">
        <v>1.0034722222222221E-2</v>
      </c>
      <c r="G17" s="45">
        <f t="shared" si="7"/>
        <v>4.425953341160855E-2</v>
      </c>
      <c r="H17" s="45">
        <f t="shared" si="8"/>
        <v>3.1188172236411377E-2</v>
      </c>
      <c r="I17" s="44">
        <f t="shared" si="9"/>
        <v>1.0034722222222221E-2</v>
      </c>
      <c r="J17" s="45">
        <f t="shared" si="10"/>
        <v>4.3185893604303638E-2</v>
      </c>
      <c r="K17" s="47">
        <f t="shared" si="11"/>
        <v>3.029138424987771E-2</v>
      </c>
    </row>
    <row r="18" spans="2:14" x14ac:dyDescent="0.25">
      <c r="B18" s="43" t="s">
        <v>163</v>
      </c>
      <c r="C18" s="44"/>
      <c r="D18" s="45">
        <f t="shared" si="0"/>
        <v>0</v>
      </c>
      <c r="E18" s="45">
        <f t="shared" si="1"/>
        <v>0</v>
      </c>
      <c r="F18" s="44">
        <v>1.0763888888888889E-3</v>
      </c>
      <c r="G18" s="45">
        <f t="shared" si="2"/>
        <v>4.7475624074735821E-3</v>
      </c>
      <c r="H18" s="45">
        <f t="shared" si="3"/>
        <v>3.3454440807223281E-3</v>
      </c>
      <c r="I18" s="44">
        <f t="shared" si="6"/>
        <v>1.0763888888888889E-3</v>
      </c>
      <c r="J18" s="45">
        <f t="shared" si="4"/>
        <v>4.6323968918111176E-3</v>
      </c>
      <c r="K18" s="47">
        <f t="shared" si="5"/>
        <v>3.249248829571658E-3</v>
      </c>
    </row>
    <row r="19" spans="2:14" ht="15.75" thickBot="1" x14ac:dyDescent="0.3">
      <c r="B19" s="43" t="s">
        <v>13</v>
      </c>
      <c r="C19" s="44"/>
      <c r="D19" s="45">
        <f t="shared" si="0"/>
        <v>0</v>
      </c>
      <c r="E19" s="45">
        <f t="shared" si="1"/>
        <v>0</v>
      </c>
      <c r="F19" s="44">
        <v>2.6562500000000003E-2</v>
      </c>
      <c r="G19" s="45">
        <f t="shared" si="2"/>
        <v>0.11715758844249324</v>
      </c>
      <c r="H19" s="45">
        <f t="shared" si="3"/>
        <v>8.2556926508147777E-2</v>
      </c>
      <c r="I19" s="44">
        <f t="shared" si="6"/>
        <v>2.6562500000000003E-2</v>
      </c>
      <c r="J19" s="45">
        <f t="shared" si="4"/>
        <v>0.11431560071727435</v>
      </c>
      <c r="K19" s="47">
        <f t="shared" si="5"/>
        <v>8.0183075955558666E-2</v>
      </c>
    </row>
    <row r="20" spans="2:14" ht="16.5" thickTop="1" thickBot="1" x14ac:dyDescent="0.3">
      <c r="B20" s="60" t="s">
        <v>3</v>
      </c>
      <c r="C20" s="61">
        <f>SUM(C7:C19)</f>
        <v>5.6365740740740734E-3</v>
      </c>
      <c r="D20" s="62">
        <f>IFERROR(SUM(D7:D19),0)</f>
        <v>1</v>
      </c>
      <c r="E20" s="62">
        <f>IFERROR(SUM(E7:E19),0)</f>
        <v>0.59173754556500613</v>
      </c>
      <c r="F20" s="61">
        <f>SUM(F7:F19)</f>
        <v>0.22672453703703704</v>
      </c>
      <c r="G20" s="62">
        <f>IFERROR(SUM(G7:G19),0)</f>
        <v>0.99999999999999989</v>
      </c>
      <c r="H20" s="62">
        <f>IFERROR(SUM(H7:H19),0)</f>
        <v>0.70466563545451288</v>
      </c>
      <c r="I20" s="61">
        <f>SUM(I7:I19)</f>
        <v>0.23236111111111113</v>
      </c>
      <c r="J20" s="62">
        <f>IFERROR(SUM(J7:J19),0)</f>
        <v>0.99999999999999978</v>
      </c>
      <c r="K20" s="63">
        <f>IFERROR(SUM(K7:K19),0)</f>
        <v>0.70141848927398498</v>
      </c>
    </row>
    <row r="21" spans="2:14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4" x14ac:dyDescent="0.25">
      <c r="B22" s="40" t="s">
        <v>14</v>
      </c>
      <c r="C22" s="41" t="s">
        <v>4</v>
      </c>
      <c r="D22" s="48" t="s">
        <v>5</v>
      </c>
      <c r="E22" s="48" t="s">
        <v>5</v>
      </c>
      <c r="F22" s="41" t="s">
        <v>4</v>
      </c>
      <c r="G22" s="48" t="s">
        <v>5</v>
      </c>
      <c r="H22" s="48" t="s">
        <v>5</v>
      </c>
      <c r="I22" s="41" t="s">
        <v>4</v>
      </c>
      <c r="J22" s="48" t="s">
        <v>5</v>
      </c>
      <c r="K22" s="49" t="s">
        <v>5</v>
      </c>
    </row>
    <row r="23" spans="2:14" x14ac:dyDescent="0.25">
      <c r="B23" s="50" t="s">
        <v>15</v>
      </c>
      <c r="C23" s="44"/>
      <c r="D23" s="51"/>
      <c r="E23" s="45">
        <f>IFERROR(C23/C$31,0)</f>
        <v>0</v>
      </c>
      <c r="F23" s="44">
        <v>1.0995370370370371E-3</v>
      </c>
      <c r="G23" s="51"/>
      <c r="H23" s="45">
        <f>IFERROR(F23/F$31,0)</f>
        <v>3.4173891147163565E-3</v>
      </c>
      <c r="I23" s="44">
        <f t="shared" ref="I23:I28" si="12">SUM(C23,F23)</f>
        <v>1.0995370370370371E-3</v>
      </c>
      <c r="J23" s="51"/>
      <c r="K23" s="47">
        <f>IFERROR(I23/I$31,0)</f>
        <v>3.3191251484871774E-3</v>
      </c>
    </row>
    <row r="24" spans="2:14" x14ac:dyDescent="0.25">
      <c r="B24" s="50" t="s">
        <v>16</v>
      </c>
      <c r="C24" s="44"/>
      <c r="D24" s="51"/>
      <c r="E24" s="45">
        <f t="shared" ref="E24:E28" si="13">IFERROR(C24/C$31,0)</f>
        <v>0</v>
      </c>
      <c r="F24" s="44">
        <v>3.703703703703703E-4</v>
      </c>
      <c r="G24" s="51"/>
      <c r="H24" s="45">
        <f t="shared" ref="H24:H28" si="14">IFERROR(F24/F$31,0)</f>
        <v>1.1511205439044567E-3</v>
      </c>
      <c r="I24" s="44">
        <f t="shared" si="12"/>
        <v>3.703703703703703E-4</v>
      </c>
      <c r="J24" s="51"/>
      <c r="K24" s="47">
        <f t="shared" ref="K24:K28" si="15">IFERROR(I24/I$31,0)</f>
        <v>1.1180211026483122E-3</v>
      </c>
    </row>
    <row r="25" spans="2:14" x14ac:dyDescent="0.25">
      <c r="B25" s="50" t="s">
        <v>17</v>
      </c>
      <c r="C25" s="44"/>
      <c r="D25" s="51"/>
      <c r="E25" s="45">
        <f t="shared" si="13"/>
        <v>0</v>
      </c>
      <c r="F25" s="44">
        <v>4.1666666666666669E-4</v>
      </c>
      <c r="G25" s="51"/>
      <c r="H25" s="45">
        <f t="shared" si="14"/>
        <v>1.2950106118925142E-3</v>
      </c>
      <c r="I25" s="44">
        <f t="shared" si="12"/>
        <v>4.1666666666666669E-4</v>
      </c>
      <c r="J25" s="51"/>
      <c r="K25" s="47">
        <f t="shared" si="15"/>
        <v>1.2577737404793515E-3</v>
      </c>
    </row>
    <row r="26" spans="2:14" x14ac:dyDescent="0.25">
      <c r="B26" s="50" t="s">
        <v>18</v>
      </c>
      <c r="C26" s="44"/>
      <c r="D26" s="51"/>
      <c r="E26" s="45">
        <f t="shared" si="13"/>
        <v>0</v>
      </c>
      <c r="F26" s="44">
        <v>9.1898148148148139E-3</v>
      </c>
      <c r="G26" s="51"/>
      <c r="H26" s="45">
        <f t="shared" si="14"/>
        <v>2.8562178495629333E-2</v>
      </c>
      <c r="I26" s="44">
        <f t="shared" si="12"/>
        <v>9.1898148148148139E-3</v>
      </c>
      <c r="J26" s="51"/>
      <c r="K26" s="47">
        <f t="shared" si="15"/>
        <v>2.7740898609461249E-2</v>
      </c>
    </row>
    <row r="27" spans="2:14" s="2" customFormat="1" x14ac:dyDescent="0.25">
      <c r="B27" s="50" t="s">
        <v>19</v>
      </c>
      <c r="C27" s="44">
        <v>3.8888888888888888E-3</v>
      </c>
      <c r="D27" s="51"/>
      <c r="E27" s="45">
        <f t="shared" si="13"/>
        <v>0.40826245443499398</v>
      </c>
      <c r="F27" s="44">
        <v>8.3946759259259263E-2</v>
      </c>
      <c r="G27" s="51"/>
      <c r="H27" s="45">
        <f t="shared" si="14"/>
        <v>0.26090866577934457</v>
      </c>
      <c r="I27" s="44">
        <f t="shared" si="12"/>
        <v>8.7835648148148149E-2</v>
      </c>
      <c r="J27" s="51"/>
      <c r="K27" s="47">
        <f t="shared" si="15"/>
        <v>0.26514569212493883</v>
      </c>
      <c r="L27" s="1"/>
      <c r="M27" s="1"/>
      <c r="N27" s="1"/>
    </row>
    <row r="28" spans="2:14" ht="15.75" thickBot="1" x14ac:dyDescent="0.3">
      <c r="B28" s="55" t="s">
        <v>20</v>
      </c>
      <c r="C28" s="53"/>
      <c r="D28" s="56"/>
      <c r="E28" s="54">
        <f t="shared" si="13"/>
        <v>0</v>
      </c>
      <c r="F28" s="53"/>
      <c r="G28" s="56"/>
      <c r="H28" s="54">
        <f t="shared" si="14"/>
        <v>0</v>
      </c>
      <c r="I28" s="44">
        <f t="shared" si="12"/>
        <v>0</v>
      </c>
      <c r="J28" s="56"/>
      <c r="K28" s="67">
        <f t="shared" si="15"/>
        <v>0</v>
      </c>
    </row>
    <row r="29" spans="2:14" s="3" customFormat="1" ht="16.5" thickTop="1" thickBot="1" x14ac:dyDescent="0.3">
      <c r="B29" s="60" t="s">
        <v>3</v>
      </c>
      <c r="C29" s="61">
        <f>SUM(C23:C28)</f>
        <v>3.8888888888888888E-3</v>
      </c>
      <c r="D29" s="62"/>
      <c r="E29" s="62">
        <f>IFERROR(SUM(E23:E28),0)</f>
        <v>0.40826245443499398</v>
      </c>
      <c r="F29" s="61">
        <f>SUM(F23:F28)</f>
        <v>9.5023148148148148E-2</v>
      </c>
      <c r="G29" s="62"/>
      <c r="H29" s="62">
        <f>IFERROR(SUM(H23:H28),0)</f>
        <v>0.29533436454548723</v>
      </c>
      <c r="I29" s="61">
        <f>SUM(I23:I28)</f>
        <v>9.8912037037037034E-2</v>
      </c>
      <c r="J29" s="62"/>
      <c r="K29" s="63">
        <f>IFERROR(SUM(K23:K28),0)</f>
        <v>0.29858151072601491</v>
      </c>
      <c r="L29" s="1"/>
      <c r="M29" s="1"/>
      <c r="N29" s="1"/>
    </row>
    <row r="30" spans="2:14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4" ht="16.5" thickTop="1" thickBot="1" x14ac:dyDescent="0.3">
      <c r="B31" s="60" t="s">
        <v>6</v>
      </c>
      <c r="C31" s="61">
        <f>SUM(C20,C29)</f>
        <v>9.5254629629629613E-3</v>
      </c>
      <c r="D31" s="64"/>
      <c r="E31" s="65">
        <f>IFERROR(SUM(E20,E29),0)</f>
        <v>1</v>
      </c>
      <c r="F31" s="61">
        <f>SUM(F20,F29)</f>
        <v>0.32174768518518521</v>
      </c>
      <c r="G31" s="64"/>
      <c r="H31" s="65">
        <f>IFERROR(SUM(H20,H29),0)</f>
        <v>1</v>
      </c>
      <c r="I31" s="61">
        <f>SUM(I20,I29)</f>
        <v>0.33127314814814818</v>
      </c>
      <c r="J31" s="64"/>
      <c r="K31" s="66">
        <f>IFERROR(SUM(K20,K29),0)</f>
        <v>0.99999999999999989</v>
      </c>
    </row>
    <row r="32" spans="2:14" ht="66" customHeight="1" thickTop="1" thickBot="1" x14ac:dyDescent="0.3">
      <c r="B32" s="205" t="s">
        <v>228</v>
      </c>
      <c r="C32" s="206"/>
      <c r="D32" s="206"/>
      <c r="E32" s="206"/>
      <c r="F32" s="206"/>
      <c r="G32" s="206"/>
      <c r="H32" s="206"/>
      <c r="I32" s="206"/>
      <c r="J32" s="206"/>
      <c r="K32" s="207"/>
    </row>
  </sheetData>
  <mergeCells count="6">
    <mergeCell ref="B32:K32"/>
    <mergeCell ref="B3:K3"/>
    <mergeCell ref="B4:K4"/>
    <mergeCell ref="I5:K5"/>
    <mergeCell ref="C5:E5"/>
    <mergeCell ref="F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&amp;R</oddFooter>
  </headerFooter>
  <ignoredErrors>
    <ignoredError sqref="F20 I20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N32"/>
  <sheetViews>
    <sheetView showGridLines="0" showZeros="0" view="pageBreakPreview" zoomScaleNormal="8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170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203" t="s">
        <v>109</v>
      </c>
      <c r="D5" s="208"/>
      <c r="E5" s="208"/>
      <c r="F5" s="203" t="s">
        <v>171</v>
      </c>
      <c r="G5" s="208"/>
      <c r="H5" s="208"/>
      <c r="I5" s="203" t="s">
        <v>3</v>
      </c>
      <c r="J5" s="203"/>
      <c r="K5" s="204"/>
    </row>
    <row r="6" spans="2:11" s="126" customFormat="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56">
        <f t="shared" ref="D7:D19" si="0">IFERROR(C7/C$20,0)</f>
        <v>0</v>
      </c>
      <c r="E7" s="156">
        <f t="shared" ref="E7:E19" si="1">IFERROR(C7/C$31,0)</f>
        <v>0</v>
      </c>
      <c r="F7" s="127">
        <v>0</v>
      </c>
      <c r="G7" s="156">
        <f t="shared" ref="G7:G19" si="2">IFERROR(F7/F$20,0)</f>
        <v>0</v>
      </c>
      <c r="H7" s="156">
        <f t="shared" ref="H7:H19" si="3">IFERROR(F7/F$31,0)</f>
        <v>0</v>
      </c>
      <c r="I7" s="44">
        <f>SUM(C7,F7)</f>
        <v>0</v>
      </c>
      <c r="J7" s="153">
        <f t="shared" ref="J7:J19" si="4">IFERROR(I7/I$20,0)</f>
        <v>0</v>
      </c>
      <c r="K7" s="154">
        <f t="shared" ref="K7:K19" si="5">IFERROR(I7/I$31,0)</f>
        <v>0</v>
      </c>
    </row>
    <row r="8" spans="2:11" x14ac:dyDescent="0.25">
      <c r="B8" s="142" t="s">
        <v>100</v>
      </c>
      <c r="C8" s="127">
        <v>0</v>
      </c>
      <c r="D8" s="156">
        <f t="shared" si="0"/>
        <v>0</v>
      </c>
      <c r="E8" s="156">
        <f t="shared" si="1"/>
        <v>0</v>
      </c>
      <c r="F8" s="127">
        <v>0</v>
      </c>
      <c r="G8" s="156">
        <f t="shared" si="2"/>
        <v>0</v>
      </c>
      <c r="H8" s="156">
        <f t="shared" si="3"/>
        <v>0</v>
      </c>
      <c r="I8" s="44">
        <f t="shared" ref="I8:I19" si="6">SUM(C8,F8)</f>
        <v>0</v>
      </c>
      <c r="J8" s="153">
        <f t="shared" si="4"/>
        <v>0</v>
      </c>
      <c r="K8" s="154">
        <f t="shared" si="5"/>
        <v>0</v>
      </c>
    </row>
    <row r="9" spans="2:11" x14ac:dyDescent="0.25">
      <c r="B9" s="43" t="s">
        <v>51</v>
      </c>
      <c r="C9" s="127">
        <v>0</v>
      </c>
      <c r="D9" s="156">
        <f t="shared" si="0"/>
        <v>0</v>
      </c>
      <c r="E9" s="156">
        <f t="shared" si="1"/>
        <v>0</v>
      </c>
      <c r="F9" s="127">
        <v>0</v>
      </c>
      <c r="G9" s="156">
        <f t="shared" si="2"/>
        <v>0</v>
      </c>
      <c r="H9" s="156">
        <f t="shared" si="3"/>
        <v>0</v>
      </c>
      <c r="I9" s="44">
        <f t="shared" si="6"/>
        <v>0</v>
      </c>
      <c r="J9" s="153">
        <f t="shared" si="4"/>
        <v>0</v>
      </c>
      <c r="K9" s="154">
        <f t="shared" si="5"/>
        <v>0</v>
      </c>
    </row>
    <row r="10" spans="2:11" x14ac:dyDescent="0.25">
      <c r="B10" s="43" t="s">
        <v>11</v>
      </c>
      <c r="C10" s="127">
        <v>0</v>
      </c>
      <c r="D10" s="156">
        <f t="shared" si="0"/>
        <v>0</v>
      </c>
      <c r="E10" s="156">
        <f t="shared" si="1"/>
        <v>0</v>
      </c>
      <c r="F10" s="127">
        <v>0</v>
      </c>
      <c r="G10" s="156">
        <f t="shared" si="2"/>
        <v>0</v>
      </c>
      <c r="H10" s="156">
        <f t="shared" si="3"/>
        <v>0</v>
      </c>
      <c r="I10" s="44">
        <f t="shared" si="6"/>
        <v>0</v>
      </c>
      <c r="J10" s="153">
        <f t="shared" si="4"/>
        <v>0</v>
      </c>
      <c r="K10" s="154">
        <f t="shared" si="5"/>
        <v>0</v>
      </c>
    </row>
    <row r="11" spans="2:11" x14ac:dyDescent="0.25">
      <c r="B11" s="43" t="s">
        <v>12</v>
      </c>
      <c r="C11" s="127">
        <v>0</v>
      </c>
      <c r="D11" s="156">
        <f t="shared" si="0"/>
        <v>0</v>
      </c>
      <c r="E11" s="156">
        <f t="shared" si="1"/>
        <v>0</v>
      </c>
      <c r="F11" s="127">
        <v>0</v>
      </c>
      <c r="G11" s="156">
        <f t="shared" si="2"/>
        <v>0</v>
      </c>
      <c r="H11" s="156">
        <f t="shared" si="3"/>
        <v>0</v>
      </c>
      <c r="I11" s="44">
        <f t="shared" si="6"/>
        <v>0</v>
      </c>
      <c r="J11" s="153">
        <f t="shared" si="4"/>
        <v>0</v>
      </c>
      <c r="K11" s="154">
        <f t="shared" si="5"/>
        <v>0</v>
      </c>
    </row>
    <row r="12" spans="2:11" x14ac:dyDescent="0.25">
      <c r="B12" s="43" t="s">
        <v>162</v>
      </c>
      <c r="C12" s="127">
        <v>0</v>
      </c>
      <c r="D12" s="156">
        <f t="shared" si="0"/>
        <v>0</v>
      </c>
      <c r="E12" s="156">
        <f t="shared" si="1"/>
        <v>0</v>
      </c>
      <c r="F12" s="127">
        <v>0</v>
      </c>
      <c r="G12" s="156">
        <f t="shared" si="2"/>
        <v>0</v>
      </c>
      <c r="H12" s="156">
        <f t="shared" si="3"/>
        <v>0</v>
      </c>
      <c r="I12" s="44">
        <f t="shared" si="6"/>
        <v>0</v>
      </c>
      <c r="J12" s="153">
        <f t="shared" si="4"/>
        <v>0</v>
      </c>
      <c r="K12" s="154">
        <f t="shared" si="5"/>
        <v>0</v>
      </c>
    </row>
    <row r="13" spans="2:11" x14ac:dyDescent="0.25">
      <c r="B13" s="43" t="s">
        <v>106</v>
      </c>
      <c r="C13" s="127">
        <v>0</v>
      </c>
      <c r="D13" s="156">
        <f t="shared" si="0"/>
        <v>0</v>
      </c>
      <c r="E13" s="156">
        <f t="shared" si="1"/>
        <v>0</v>
      </c>
      <c r="F13" s="127">
        <v>0</v>
      </c>
      <c r="G13" s="156">
        <f t="shared" si="2"/>
        <v>0</v>
      </c>
      <c r="H13" s="156">
        <f t="shared" si="3"/>
        <v>0</v>
      </c>
      <c r="I13" s="44">
        <f t="shared" si="6"/>
        <v>0</v>
      </c>
      <c r="J13" s="153">
        <f t="shared" si="4"/>
        <v>0</v>
      </c>
      <c r="K13" s="154">
        <f t="shared" si="5"/>
        <v>0</v>
      </c>
    </row>
    <row r="14" spans="2:11" x14ac:dyDescent="0.25">
      <c r="B14" s="43" t="s">
        <v>107</v>
      </c>
      <c r="C14" s="127">
        <v>0</v>
      </c>
      <c r="D14" s="156">
        <f t="shared" si="0"/>
        <v>0</v>
      </c>
      <c r="E14" s="156">
        <f t="shared" si="1"/>
        <v>0</v>
      </c>
      <c r="F14" s="127">
        <v>0</v>
      </c>
      <c r="G14" s="156">
        <f t="shared" si="2"/>
        <v>0</v>
      </c>
      <c r="H14" s="156">
        <f t="shared" si="3"/>
        <v>0</v>
      </c>
      <c r="I14" s="44">
        <f t="shared" si="6"/>
        <v>0</v>
      </c>
      <c r="J14" s="153">
        <f t="shared" si="4"/>
        <v>0</v>
      </c>
      <c r="K14" s="154">
        <f t="shared" si="5"/>
        <v>0</v>
      </c>
    </row>
    <row r="15" spans="2:11" x14ac:dyDescent="0.25">
      <c r="B15" s="43" t="s">
        <v>183</v>
      </c>
      <c r="C15" s="127">
        <v>0</v>
      </c>
      <c r="D15" s="156">
        <f t="shared" si="0"/>
        <v>0</v>
      </c>
      <c r="E15" s="156">
        <f t="shared" si="1"/>
        <v>0</v>
      </c>
      <c r="F15" s="127">
        <v>0</v>
      </c>
      <c r="G15" s="156">
        <f t="shared" si="2"/>
        <v>0</v>
      </c>
      <c r="H15" s="156">
        <f t="shared" si="3"/>
        <v>0</v>
      </c>
      <c r="I15" s="44">
        <f t="shared" si="6"/>
        <v>0</v>
      </c>
      <c r="J15" s="153">
        <f t="shared" si="4"/>
        <v>0</v>
      </c>
      <c r="K15" s="154">
        <f t="shared" si="5"/>
        <v>0</v>
      </c>
    </row>
    <row r="16" spans="2:11" x14ac:dyDescent="0.25">
      <c r="B16" s="43" t="s">
        <v>217</v>
      </c>
      <c r="C16" s="127">
        <v>0</v>
      </c>
      <c r="D16" s="156">
        <f t="shared" si="0"/>
        <v>0</v>
      </c>
      <c r="E16" s="156">
        <f t="shared" si="1"/>
        <v>0</v>
      </c>
      <c r="F16" s="127">
        <v>0</v>
      </c>
      <c r="G16" s="156">
        <f t="shared" si="2"/>
        <v>0</v>
      </c>
      <c r="H16" s="156">
        <f t="shared" si="3"/>
        <v>0</v>
      </c>
      <c r="I16" s="44">
        <f t="shared" si="6"/>
        <v>0</v>
      </c>
      <c r="J16" s="153">
        <f t="shared" si="4"/>
        <v>0</v>
      </c>
      <c r="K16" s="154">
        <f t="shared" si="5"/>
        <v>0</v>
      </c>
    </row>
    <row r="17" spans="2:14" x14ac:dyDescent="0.25">
      <c r="B17" s="43" t="s">
        <v>218</v>
      </c>
      <c r="C17" s="127"/>
      <c r="D17" s="156"/>
      <c r="E17" s="156"/>
      <c r="F17" s="127"/>
      <c r="G17" s="156"/>
      <c r="H17" s="156"/>
      <c r="I17" s="44"/>
      <c r="J17" s="153"/>
      <c r="K17" s="154"/>
    </row>
    <row r="18" spans="2:14" x14ac:dyDescent="0.25">
      <c r="B18" s="43" t="s">
        <v>163</v>
      </c>
      <c r="C18" s="127">
        <v>0</v>
      </c>
      <c r="D18" s="156">
        <f t="shared" si="0"/>
        <v>0</v>
      </c>
      <c r="E18" s="156">
        <f t="shared" si="1"/>
        <v>0</v>
      </c>
      <c r="F18" s="127">
        <v>0</v>
      </c>
      <c r="G18" s="156">
        <f t="shared" si="2"/>
        <v>0</v>
      </c>
      <c r="H18" s="156">
        <f t="shared" si="3"/>
        <v>0</v>
      </c>
      <c r="I18" s="44">
        <f t="shared" si="6"/>
        <v>0</v>
      </c>
      <c r="J18" s="153">
        <f t="shared" si="4"/>
        <v>0</v>
      </c>
      <c r="K18" s="154">
        <f t="shared" si="5"/>
        <v>0</v>
      </c>
    </row>
    <row r="19" spans="2:14" ht="15.75" thickBot="1" x14ac:dyDescent="0.3">
      <c r="B19" s="43" t="s">
        <v>13</v>
      </c>
      <c r="C19" s="127">
        <v>0</v>
      </c>
      <c r="D19" s="156">
        <f t="shared" si="0"/>
        <v>0</v>
      </c>
      <c r="E19" s="156">
        <f t="shared" si="1"/>
        <v>0</v>
      </c>
      <c r="F19" s="127">
        <v>0</v>
      </c>
      <c r="G19" s="156">
        <f t="shared" si="2"/>
        <v>0</v>
      </c>
      <c r="H19" s="156">
        <f t="shared" si="3"/>
        <v>0</v>
      </c>
      <c r="I19" s="44">
        <f t="shared" si="6"/>
        <v>0</v>
      </c>
      <c r="J19" s="153">
        <f t="shared" si="4"/>
        <v>0</v>
      </c>
      <c r="K19" s="154">
        <f t="shared" si="5"/>
        <v>0</v>
      </c>
    </row>
    <row r="20" spans="2:14" s="2" customFormat="1" ht="16.5" thickTop="1" thickBot="1" x14ac:dyDescent="0.3">
      <c r="B20" s="60" t="s">
        <v>3</v>
      </c>
      <c r="C20" s="128">
        <f>SUM(C7:C19)</f>
        <v>0</v>
      </c>
      <c r="D20" s="152">
        <f>IFERROR(SUM(D7:D19),0)</f>
        <v>0</v>
      </c>
      <c r="E20" s="152">
        <f>IFERROR(SUM(E7:E19),0)</f>
        <v>0</v>
      </c>
      <c r="F20" s="128">
        <f>SUM(F7:F19)</f>
        <v>0</v>
      </c>
      <c r="G20" s="152">
        <f>IFERROR(SUM(G7:G19),0)</f>
        <v>0</v>
      </c>
      <c r="H20" s="152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  <c r="L20" s="1"/>
      <c r="M20" s="1"/>
      <c r="N20" s="1"/>
    </row>
    <row r="21" spans="2:14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4" s="3" customFormat="1" x14ac:dyDescent="0.25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  <c r="L22" s="1"/>
      <c r="M22" s="1"/>
      <c r="N22" s="1"/>
    </row>
    <row r="23" spans="2:14" x14ac:dyDescent="0.25">
      <c r="B23" s="50" t="s">
        <v>15</v>
      </c>
      <c r="C23" s="129">
        <v>0</v>
      </c>
      <c r="D23" s="148"/>
      <c r="E23" s="158">
        <f>IFERROR(C23/C$31,0)</f>
        <v>0</v>
      </c>
      <c r="F23" s="129">
        <v>0</v>
      </c>
      <c r="G23" s="148"/>
      <c r="H23" s="158">
        <f>IFERROR(F23/F$31,0)</f>
        <v>0</v>
      </c>
      <c r="I23" s="44">
        <f>SUM(C23,F23)</f>
        <v>0</v>
      </c>
      <c r="J23" s="51"/>
      <c r="K23" s="47">
        <f>IFERROR(I23/I$31,0)</f>
        <v>0</v>
      </c>
    </row>
    <row r="24" spans="2:14" x14ac:dyDescent="0.25">
      <c r="B24" s="50" t="s">
        <v>16</v>
      </c>
      <c r="C24" s="129">
        <v>0</v>
      </c>
      <c r="D24" s="148"/>
      <c r="E24" s="158">
        <f t="shared" ref="E24:E28" si="7">IFERROR(C24/C$31,0)</f>
        <v>0</v>
      </c>
      <c r="F24" s="129">
        <v>0</v>
      </c>
      <c r="G24" s="148"/>
      <c r="H24" s="158">
        <f t="shared" ref="H24:H28" si="8">IFERROR(F24/F$31,0)</f>
        <v>0</v>
      </c>
      <c r="I24" s="44">
        <f t="shared" ref="I24:I28" si="9">SUM(C24,F24)</f>
        <v>0</v>
      </c>
      <c r="J24" s="51"/>
      <c r="K24" s="47">
        <f t="shared" ref="K24:K28" si="10">IFERROR(I24/I$31,0)</f>
        <v>0</v>
      </c>
    </row>
    <row r="25" spans="2:14" x14ac:dyDescent="0.25">
      <c r="B25" s="50" t="s">
        <v>17</v>
      </c>
      <c r="C25" s="129">
        <v>0</v>
      </c>
      <c r="D25" s="148"/>
      <c r="E25" s="158">
        <f t="shared" si="7"/>
        <v>0</v>
      </c>
      <c r="F25" s="129">
        <v>0</v>
      </c>
      <c r="G25" s="148"/>
      <c r="H25" s="158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4" x14ac:dyDescent="0.25">
      <c r="B26" s="50" t="s">
        <v>18</v>
      </c>
      <c r="C26" s="129">
        <v>0</v>
      </c>
      <c r="D26" s="148"/>
      <c r="E26" s="158">
        <f t="shared" si="7"/>
        <v>0</v>
      </c>
      <c r="F26" s="129">
        <v>0</v>
      </c>
      <c r="G26" s="148"/>
      <c r="H26" s="158">
        <f t="shared" si="8"/>
        <v>0</v>
      </c>
      <c r="I26" s="44">
        <f t="shared" si="9"/>
        <v>0</v>
      </c>
      <c r="J26" s="51"/>
      <c r="K26" s="47">
        <f t="shared" si="10"/>
        <v>0</v>
      </c>
    </row>
    <row r="27" spans="2:14" x14ac:dyDescent="0.25">
      <c r="B27" s="50" t="s">
        <v>19</v>
      </c>
      <c r="C27" s="129">
        <v>0</v>
      </c>
      <c r="D27" s="148"/>
      <c r="E27" s="158">
        <f t="shared" si="7"/>
        <v>0</v>
      </c>
      <c r="F27" s="129">
        <v>0</v>
      </c>
      <c r="G27" s="148"/>
      <c r="H27" s="158">
        <f t="shared" si="8"/>
        <v>0</v>
      </c>
      <c r="I27" s="44">
        <f t="shared" si="9"/>
        <v>0</v>
      </c>
      <c r="J27" s="51"/>
      <c r="K27" s="47">
        <f t="shared" si="10"/>
        <v>0</v>
      </c>
    </row>
    <row r="28" spans="2:14" ht="15.75" thickBot="1" x14ac:dyDescent="0.3">
      <c r="B28" s="55" t="s">
        <v>20</v>
      </c>
      <c r="C28" s="133">
        <v>0</v>
      </c>
      <c r="D28" s="149"/>
      <c r="E28" s="167">
        <f t="shared" si="7"/>
        <v>0</v>
      </c>
      <c r="F28" s="133">
        <v>0</v>
      </c>
      <c r="G28" s="149"/>
      <c r="H28" s="167">
        <f t="shared" si="8"/>
        <v>0</v>
      </c>
      <c r="I28" s="44">
        <f t="shared" si="9"/>
        <v>0</v>
      </c>
      <c r="J28" s="56"/>
      <c r="K28" s="67">
        <f t="shared" si="10"/>
        <v>0</v>
      </c>
    </row>
    <row r="29" spans="2:14" s="2" customFormat="1" ht="16.5" thickTop="1" thickBot="1" x14ac:dyDescent="0.3">
      <c r="B29" s="60" t="s">
        <v>3</v>
      </c>
      <c r="C29" s="128">
        <f>SUM(C23:C28)</f>
        <v>0</v>
      </c>
      <c r="D29" s="147"/>
      <c r="E29" s="62">
        <f>IFERROR(SUM(E23:E28),0)</f>
        <v>0</v>
      </c>
      <c r="F29" s="128">
        <f>SUM(F23:F28)</f>
        <v>0</v>
      </c>
      <c r="G29" s="147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  <c r="L29" s="1"/>
      <c r="M29" s="1"/>
      <c r="N29" s="1"/>
    </row>
    <row r="30" spans="2:14" ht="16.5" thickTop="1" thickBot="1" x14ac:dyDescent="0.3">
      <c r="B30" s="59"/>
      <c r="C30" s="151"/>
      <c r="D30" s="150"/>
      <c r="E30" s="159"/>
      <c r="F30" s="151"/>
      <c r="G30" s="150"/>
      <c r="H30" s="159"/>
      <c r="I30" s="150"/>
      <c r="J30" s="150"/>
      <c r="K30" s="168"/>
    </row>
    <row r="31" spans="2:14" s="2" customFormat="1" ht="16.5" thickTop="1" thickBot="1" x14ac:dyDescent="0.3">
      <c r="B31" s="60" t="s">
        <v>6</v>
      </c>
      <c r="C31" s="128">
        <f>SUM(C20,C29)</f>
        <v>0</v>
      </c>
      <c r="D31" s="147"/>
      <c r="E31" s="62">
        <f>IFERROR(SUM(E20,E29),0)</f>
        <v>0</v>
      </c>
      <c r="F31" s="128">
        <f>SUM(F20,F29)</f>
        <v>0</v>
      </c>
      <c r="G31" s="147"/>
      <c r="H31" s="62">
        <f>IFERROR(SUM(H20,H29),0)</f>
        <v>0</v>
      </c>
      <c r="I31" s="61">
        <f>SUM(I20,I29)</f>
        <v>0</v>
      </c>
      <c r="J31" s="64"/>
      <c r="K31" s="66">
        <f>IFERROR(SUM(K20,K29),0)</f>
        <v>0</v>
      </c>
      <c r="L31" s="1"/>
      <c r="M31" s="1"/>
      <c r="N31" s="1"/>
    </row>
    <row r="32" spans="2:14" ht="66" customHeight="1" thickTop="1" thickBot="1" x14ac:dyDescent="0.3">
      <c r="B32" s="196" t="s">
        <v>172</v>
      </c>
      <c r="C32" s="197"/>
      <c r="D32" s="197"/>
      <c r="E32" s="197"/>
      <c r="F32" s="197"/>
      <c r="G32" s="197"/>
      <c r="H32" s="197"/>
      <c r="I32" s="197"/>
      <c r="J32" s="197"/>
      <c r="K32" s="198"/>
    </row>
  </sheetData>
  <mergeCells count="6">
    <mergeCell ref="B32:K32"/>
    <mergeCell ref="B3:K3"/>
    <mergeCell ref="B4:K4"/>
    <mergeCell ref="I5:K5"/>
    <mergeCell ref="F5:H5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K32"/>
  <sheetViews>
    <sheetView showGridLines="0" showZeros="0" view="pageBreakPreview" zoomScaleNormal="8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173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203" t="s">
        <v>110</v>
      </c>
      <c r="D5" s="208"/>
      <c r="E5" s="208"/>
      <c r="F5" s="203" t="s">
        <v>171</v>
      </c>
      <c r="G5" s="208"/>
      <c r="H5" s="208"/>
      <c r="I5" s="203" t="s">
        <v>3</v>
      </c>
      <c r="J5" s="203"/>
      <c r="K5" s="204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69">
        <v>0</v>
      </c>
      <c r="D7" s="162">
        <f t="shared" ref="D7:D19" si="0">IFERROR(C7/C$20,0)</f>
        <v>0</v>
      </c>
      <c r="E7" s="162">
        <f t="shared" ref="E7:E19" si="1">IFERROR(C7/C$31,0)</f>
        <v>0</v>
      </c>
      <c r="F7" s="127">
        <v>0</v>
      </c>
      <c r="G7" s="162">
        <f t="shared" ref="G7:G19" si="2">IFERROR(F7/F$20,0)</f>
        <v>0</v>
      </c>
      <c r="H7" s="162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25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>
        <v>0</v>
      </c>
      <c r="G8" s="162">
        <f t="shared" si="2"/>
        <v>0</v>
      </c>
      <c r="H8" s="162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0</v>
      </c>
      <c r="D10" s="162">
        <f t="shared" si="0"/>
        <v>0</v>
      </c>
      <c r="E10" s="162">
        <f t="shared" si="1"/>
        <v>0</v>
      </c>
      <c r="F10" s="127">
        <v>0</v>
      </c>
      <c r="G10" s="162">
        <f t="shared" si="2"/>
        <v>0</v>
      </c>
      <c r="H10" s="162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>
        <v>0</v>
      </c>
      <c r="G11" s="162">
        <f t="shared" si="2"/>
        <v>0</v>
      </c>
      <c r="H11" s="162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162</v>
      </c>
      <c r="C12" s="127">
        <v>0</v>
      </c>
      <c r="D12" s="162">
        <f t="shared" si="0"/>
        <v>0</v>
      </c>
      <c r="E12" s="162">
        <f t="shared" si="1"/>
        <v>0</v>
      </c>
      <c r="F12" s="127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27">
        <v>0</v>
      </c>
      <c r="D13" s="162">
        <f t="shared" si="0"/>
        <v>0</v>
      </c>
      <c r="E13" s="162">
        <f t="shared" si="1"/>
        <v>0</v>
      </c>
      <c r="F13" s="127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27">
        <v>0</v>
      </c>
      <c r="D14" s="162">
        <f t="shared" si="0"/>
        <v>0</v>
      </c>
      <c r="E14" s="162">
        <f t="shared" si="1"/>
        <v>0</v>
      </c>
      <c r="F14" s="127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183</v>
      </c>
      <c r="C15" s="127">
        <v>0</v>
      </c>
      <c r="D15" s="162">
        <f t="shared" si="0"/>
        <v>0</v>
      </c>
      <c r="E15" s="162">
        <f t="shared" si="1"/>
        <v>0</v>
      </c>
      <c r="F15" s="127">
        <v>0</v>
      </c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217</v>
      </c>
      <c r="C16" s="127">
        <v>0</v>
      </c>
      <c r="D16" s="162">
        <f t="shared" si="0"/>
        <v>0</v>
      </c>
      <c r="E16" s="162">
        <f t="shared" si="1"/>
        <v>0</v>
      </c>
      <c r="F16" s="127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218</v>
      </c>
      <c r="C17" s="127"/>
      <c r="D17" s="162"/>
      <c r="E17" s="162"/>
      <c r="F17" s="127"/>
      <c r="G17" s="162"/>
      <c r="H17" s="162"/>
      <c r="I17" s="44"/>
      <c r="J17" s="45"/>
      <c r="K17" s="47"/>
    </row>
    <row r="18" spans="2:11" x14ac:dyDescent="0.25">
      <c r="B18" s="43" t="s">
        <v>163</v>
      </c>
      <c r="C18" s="127">
        <v>0</v>
      </c>
      <c r="D18" s="162">
        <f t="shared" si="0"/>
        <v>0</v>
      </c>
      <c r="E18" s="162">
        <f t="shared" si="1"/>
        <v>0</v>
      </c>
      <c r="F18" s="127">
        <v>0</v>
      </c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 x14ac:dyDescent="0.3">
      <c r="B19" s="43" t="s">
        <v>13</v>
      </c>
      <c r="C19" s="127">
        <v>0</v>
      </c>
      <c r="D19" s="162">
        <f t="shared" si="0"/>
        <v>0</v>
      </c>
      <c r="E19" s="162">
        <f t="shared" si="1"/>
        <v>0</v>
      </c>
      <c r="F19" s="127">
        <v>0</v>
      </c>
      <c r="G19" s="162">
        <f t="shared" si="2"/>
        <v>0</v>
      </c>
      <c r="H19" s="162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 x14ac:dyDescent="0.3">
      <c r="B20" s="60" t="s">
        <v>3</v>
      </c>
      <c r="C20" s="128">
        <f>SUM(C7:C19)</f>
        <v>0</v>
      </c>
      <c r="D20" s="163">
        <f>IFERROR(SUM(D7:D19),0)</f>
        <v>0</v>
      </c>
      <c r="E20" s="163">
        <f>IFERROR(SUM(E7:E19),0)</f>
        <v>0</v>
      </c>
      <c r="F20" s="128">
        <f>SUM(F7:F19)</f>
        <v>0</v>
      </c>
      <c r="G20" s="163">
        <f>IFERROR(SUM(G7:G19),0)</f>
        <v>0</v>
      </c>
      <c r="H20" s="163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 x14ac:dyDescent="0.25">
      <c r="B23" s="50" t="s">
        <v>15</v>
      </c>
      <c r="C23" s="129">
        <v>0</v>
      </c>
      <c r="D23" s="148"/>
      <c r="E23" s="164">
        <f>IFERROR(C23/C$31,0)</f>
        <v>0</v>
      </c>
      <c r="F23" s="129">
        <v>0</v>
      </c>
      <c r="G23" s="148"/>
      <c r="H23" s="164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25">
      <c r="B24" s="50" t="s">
        <v>16</v>
      </c>
      <c r="C24" s="129">
        <v>0</v>
      </c>
      <c r="D24" s="148"/>
      <c r="E24" s="164">
        <f t="shared" ref="E24:E28" si="8">IFERROR(C24/C$31,0)</f>
        <v>0</v>
      </c>
      <c r="F24" s="129">
        <v>0</v>
      </c>
      <c r="G24" s="148"/>
      <c r="H24" s="164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25">
      <c r="B25" s="50" t="s">
        <v>17</v>
      </c>
      <c r="C25" s="129">
        <v>0</v>
      </c>
      <c r="D25" s="148"/>
      <c r="E25" s="164">
        <f t="shared" si="8"/>
        <v>0</v>
      </c>
      <c r="F25" s="129">
        <v>0</v>
      </c>
      <c r="G25" s="148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18</v>
      </c>
      <c r="C26" s="129">
        <v>0</v>
      </c>
      <c r="D26" s="148"/>
      <c r="E26" s="164">
        <f t="shared" si="8"/>
        <v>0</v>
      </c>
      <c r="F26" s="129">
        <v>0</v>
      </c>
      <c r="G26" s="148"/>
      <c r="H26" s="16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25">
      <c r="B27" s="50" t="s">
        <v>19</v>
      </c>
      <c r="C27" s="129">
        <v>0</v>
      </c>
      <c r="D27" s="148"/>
      <c r="E27" s="164">
        <f t="shared" si="8"/>
        <v>0</v>
      </c>
      <c r="F27" s="129">
        <v>0</v>
      </c>
      <c r="G27" s="148"/>
      <c r="H27" s="164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 x14ac:dyDescent="0.3">
      <c r="B28" s="55" t="s">
        <v>20</v>
      </c>
      <c r="C28" s="133">
        <v>0</v>
      </c>
      <c r="D28" s="149"/>
      <c r="E28" s="164">
        <f t="shared" si="8"/>
        <v>0</v>
      </c>
      <c r="F28" s="133">
        <v>0</v>
      </c>
      <c r="G28" s="149"/>
      <c r="H28" s="164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 x14ac:dyDescent="0.3">
      <c r="B29" s="60" t="s">
        <v>3</v>
      </c>
      <c r="C29" s="128">
        <f>SUM(C23:C28)</f>
        <v>0</v>
      </c>
      <c r="D29" s="147"/>
      <c r="E29" s="163">
        <f>IFERROR(SUM(E23:E28),0)</f>
        <v>0</v>
      </c>
      <c r="F29" s="128">
        <f>SUM(F23:F28)</f>
        <v>0</v>
      </c>
      <c r="G29" s="147"/>
      <c r="H29" s="163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 x14ac:dyDescent="0.3">
      <c r="B30" s="59"/>
      <c r="C30" s="151"/>
      <c r="D30" s="150"/>
      <c r="E30" s="165"/>
      <c r="F30" s="151"/>
      <c r="G30" s="150"/>
      <c r="H30" s="165"/>
      <c r="I30" s="150"/>
      <c r="J30" s="150"/>
      <c r="K30" s="160"/>
    </row>
    <row r="31" spans="2:11" ht="16.5" thickTop="1" thickBot="1" x14ac:dyDescent="0.3">
      <c r="B31" s="60" t="s">
        <v>6</v>
      </c>
      <c r="C31" s="128">
        <f>SUM(C20,C29)</f>
        <v>0</v>
      </c>
      <c r="D31" s="147"/>
      <c r="E31" s="163">
        <f>IFERROR(SUM(E20,E29),0)</f>
        <v>0</v>
      </c>
      <c r="F31" s="128">
        <f>SUM(F20,F29)</f>
        <v>0</v>
      </c>
      <c r="G31" s="147"/>
      <c r="H31" s="163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3">
      <c r="B32" s="196" t="s">
        <v>174</v>
      </c>
      <c r="C32" s="197"/>
      <c r="D32" s="197"/>
      <c r="E32" s="197"/>
      <c r="F32" s="197"/>
      <c r="G32" s="197"/>
      <c r="H32" s="197"/>
      <c r="I32" s="197"/>
      <c r="J32" s="197"/>
      <c r="K32" s="19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K32"/>
  <sheetViews>
    <sheetView showGridLines="0" showZeros="0" view="pageBreakPreview" zoomScaleNormal="8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175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203" t="s">
        <v>111</v>
      </c>
      <c r="D5" s="208"/>
      <c r="E5" s="208"/>
      <c r="F5" s="203" t="s">
        <v>171</v>
      </c>
      <c r="G5" s="208"/>
      <c r="H5" s="208"/>
      <c r="I5" s="203" t="s">
        <v>3</v>
      </c>
      <c r="J5" s="203"/>
      <c r="K5" s="204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62">
        <f t="shared" ref="D7:D19" si="0">IFERROR(C7/C$20,0)</f>
        <v>0</v>
      </c>
      <c r="E7" s="162">
        <f t="shared" ref="E7:E19" si="1">IFERROR(C7/C$31,0)</f>
        <v>0</v>
      </c>
      <c r="F7" s="127">
        <v>0</v>
      </c>
      <c r="G7" s="162">
        <f t="shared" ref="G7:G19" si="2">IFERROR(F7/F$20,0)</f>
        <v>0</v>
      </c>
      <c r="H7" s="162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25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>
        <v>0</v>
      </c>
      <c r="G8" s="162">
        <f t="shared" si="2"/>
        <v>0</v>
      </c>
      <c r="H8" s="162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/>
      <c r="D10" s="162">
        <f t="shared" si="0"/>
        <v>0</v>
      </c>
      <c r="E10" s="162">
        <f t="shared" si="1"/>
        <v>0</v>
      </c>
      <c r="F10" s="127">
        <v>0</v>
      </c>
      <c r="G10" s="162">
        <f t="shared" si="2"/>
        <v>0</v>
      </c>
      <c r="H10" s="162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>
        <v>0</v>
      </c>
      <c r="G11" s="162">
        <f t="shared" si="2"/>
        <v>0</v>
      </c>
      <c r="H11" s="162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162</v>
      </c>
      <c r="C12" s="127">
        <v>0</v>
      </c>
      <c r="D12" s="162">
        <f t="shared" si="0"/>
        <v>0</v>
      </c>
      <c r="E12" s="162">
        <f t="shared" si="1"/>
        <v>0</v>
      </c>
      <c r="F12" s="127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27">
        <v>0</v>
      </c>
      <c r="D13" s="162">
        <f t="shared" si="0"/>
        <v>0</v>
      </c>
      <c r="E13" s="162">
        <f t="shared" si="1"/>
        <v>0</v>
      </c>
      <c r="F13" s="127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27">
        <v>0</v>
      </c>
      <c r="D14" s="162">
        <f t="shared" si="0"/>
        <v>0</v>
      </c>
      <c r="E14" s="162">
        <f t="shared" si="1"/>
        <v>0</v>
      </c>
      <c r="F14" s="127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183</v>
      </c>
      <c r="C15" s="127">
        <v>0</v>
      </c>
      <c r="D15" s="162">
        <f t="shared" si="0"/>
        <v>0</v>
      </c>
      <c r="E15" s="162">
        <f t="shared" si="1"/>
        <v>0</v>
      </c>
      <c r="F15" s="127">
        <v>0</v>
      </c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217</v>
      </c>
      <c r="C16" s="127">
        <v>0</v>
      </c>
      <c r="D16" s="162">
        <f t="shared" si="0"/>
        <v>0</v>
      </c>
      <c r="E16" s="162">
        <f t="shared" si="1"/>
        <v>0</v>
      </c>
      <c r="F16" s="127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218</v>
      </c>
      <c r="C17" s="127"/>
      <c r="D17" s="162"/>
      <c r="E17" s="162"/>
      <c r="F17" s="127"/>
      <c r="G17" s="162"/>
      <c r="H17" s="162"/>
      <c r="I17" s="44"/>
      <c r="J17" s="45"/>
      <c r="K17" s="47"/>
    </row>
    <row r="18" spans="2:11" x14ac:dyDescent="0.25">
      <c r="B18" s="43" t="s">
        <v>163</v>
      </c>
      <c r="C18" s="127">
        <v>0</v>
      </c>
      <c r="D18" s="162">
        <f t="shared" si="0"/>
        <v>0</v>
      </c>
      <c r="E18" s="162">
        <f t="shared" si="1"/>
        <v>0</v>
      </c>
      <c r="F18" s="127">
        <v>0</v>
      </c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 x14ac:dyDescent="0.3">
      <c r="B19" s="43" t="s">
        <v>13</v>
      </c>
      <c r="C19" s="127">
        <v>0</v>
      </c>
      <c r="D19" s="162">
        <f t="shared" si="0"/>
        <v>0</v>
      </c>
      <c r="E19" s="162">
        <f t="shared" si="1"/>
        <v>0</v>
      </c>
      <c r="F19" s="127">
        <v>0</v>
      </c>
      <c r="G19" s="162">
        <f t="shared" si="2"/>
        <v>0</v>
      </c>
      <c r="H19" s="162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 x14ac:dyDescent="0.3">
      <c r="B20" s="60" t="s">
        <v>3</v>
      </c>
      <c r="C20" s="128">
        <f>SUM(C7:C19)</f>
        <v>0</v>
      </c>
      <c r="D20" s="163">
        <f>IFERROR(SUM(D7:D19),0)</f>
        <v>0</v>
      </c>
      <c r="E20" s="163">
        <f>IFERROR(SUM(E7:E19),0)</f>
        <v>0</v>
      </c>
      <c r="F20" s="128">
        <f>SUM(F7:F19)</f>
        <v>0</v>
      </c>
      <c r="G20" s="163">
        <f>IFERROR(SUM(G7:G19),0)</f>
        <v>0</v>
      </c>
      <c r="H20" s="163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 x14ac:dyDescent="0.25">
      <c r="B23" s="50" t="s">
        <v>15</v>
      </c>
      <c r="C23" s="129">
        <v>0</v>
      </c>
      <c r="D23" s="148"/>
      <c r="E23" s="164">
        <f>IFERROR(C23/C$31,0)</f>
        <v>0</v>
      </c>
      <c r="F23" s="129">
        <v>0</v>
      </c>
      <c r="G23" s="148"/>
      <c r="H23" s="164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25">
      <c r="B24" s="50" t="s">
        <v>16</v>
      </c>
      <c r="C24" s="129">
        <v>0</v>
      </c>
      <c r="D24" s="148"/>
      <c r="E24" s="164">
        <f t="shared" ref="E24:E28" si="8">IFERROR(C24/C$31,0)</f>
        <v>0</v>
      </c>
      <c r="F24" s="129">
        <v>0</v>
      </c>
      <c r="G24" s="148"/>
      <c r="H24" s="164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25">
      <c r="B25" s="50" t="s">
        <v>17</v>
      </c>
      <c r="C25" s="129">
        <v>0</v>
      </c>
      <c r="D25" s="148"/>
      <c r="E25" s="164">
        <f t="shared" si="8"/>
        <v>0</v>
      </c>
      <c r="F25" s="129">
        <v>0</v>
      </c>
      <c r="G25" s="148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18</v>
      </c>
      <c r="C26" s="129">
        <v>0</v>
      </c>
      <c r="D26" s="148"/>
      <c r="E26" s="164">
        <f t="shared" si="8"/>
        <v>0</v>
      </c>
      <c r="F26" s="129">
        <v>0</v>
      </c>
      <c r="G26" s="148"/>
      <c r="H26" s="16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25">
      <c r="B27" s="50" t="s">
        <v>19</v>
      </c>
      <c r="C27" s="129">
        <v>0</v>
      </c>
      <c r="D27" s="148"/>
      <c r="E27" s="164">
        <f t="shared" si="8"/>
        <v>0</v>
      </c>
      <c r="F27" s="129">
        <v>0</v>
      </c>
      <c r="G27" s="148"/>
      <c r="H27" s="164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 x14ac:dyDescent="0.3">
      <c r="B28" s="55" t="s">
        <v>20</v>
      </c>
      <c r="C28" s="133">
        <v>0</v>
      </c>
      <c r="D28" s="149"/>
      <c r="E28" s="164">
        <f t="shared" si="8"/>
        <v>0</v>
      </c>
      <c r="F28" s="133">
        <v>0</v>
      </c>
      <c r="G28" s="149"/>
      <c r="H28" s="164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 x14ac:dyDescent="0.3">
      <c r="B29" s="60" t="s">
        <v>3</v>
      </c>
      <c r="C29" s="128">
        <f>SUM(C23:C28)</f>
        <v>0</v>
      </c>
      <c r="D29" s="147"/>
      <c r="E29" s="163">
        <f>IFERROR(SUM(E23:E28),0)</f>
        <v>0</v>
      </c>
      <c r="F29" s="128">
        <f>SUM(F23:F28)</f>
        <v>0</v>
      </c>
      <c r="G29" s="147"/>
      <c r="H29" s="163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 x14ac:dyDescent="0.3">
      <c r="B30" s="59"/>
      <c r="C30" s="151"/>
      <c r="D30" s="150"/>
      <c r="E30" s="165"/>
      <c r="F30" s="151"/>
      <c r="G30" s="150"/>
      <c r="H30" s="165"/>
      <c r="I30" s="150"/>
      <c r="J30" s="150"/>
      <c r="K30" s="160"/>
    </row>
    <row r="31" spans="2:11" ht="16.5" thickTop="1" thickBot="1" x14ac:dyDescent="0.3">
      <c r="B31" s="60" t="s">
        <v>6</v>
      </c>
      <c r="C31" s="128">
        <f>SUM(C20,C29)</f>
        <v>0</v>
      </c>
      <c r="D31" s="147"/>
      <c r="E31" s="163">
        <f>IFERROR(SUM(E20,E29),0)</f>
        <v>0</v>
      </c>
      <c r="F31" s="128">
        <f>SUM(F20,F29)</f>
        <v>0</v>
      </c>
      <c r="G31" s="147"/>
      <c r="H31" s="163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3">
      <c r="B32" s="196" t="s">
        <v>219</v>
      </c>
      <c r="C32" s="197"/>
      <c r="D32" s="197"/>
      <c r="E32" s="197"/>
      <c r="F32" s="197"/>
      <c r="G32" s="197"/>
      <c r="H32" s="197"/>
      <c r="I32" s="197"/>
      <c r="J32" s="197"/>
      <c r="K32" s="19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42"/>
  <sheetViews>
    <sheetView showGridLines="0" showZeros="0" view="pageBreakPreview" topLeftCell="A2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88" t="s">
        <v>30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0"/>
    </row>
    <row r="4" spans="2:14" s="5" customFormat="1" ht="15.75" thickBot="1" x14ac:dyDescent="0.3">
      <c r="B4" s="191" t="s">
        <v>224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3"/>
    </row>
    <row r="5" spans="2:14" s="5" customFormat="1" x14ac:dyDescent="0.25">
      <c r="B5" s="39"/>
      <c r="C5" s="194" t="s">
        <v>0</v>
      </c>
      <c r="D5" s="194"/>
      <c r="E5" s="194"/>
      <c r="F5" s="194" t="s">
        <v>1</v>
      </c>
      <c r="G5" s="194"/>
      <c r="H5" s="194"/>
      <c r="I5" s="194" t="s">
        <v>2</v>
      </c>
      <c r="J5" s="194"/>
      <c r="K5" s="194"/>
      <c r="L5" s="194" t="s">
        <v>3</v>
      </c>
      <c r="M5" s="194"/>
      <c r="N5" s="195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6.8680555555555536E-2</v>
      </c>
      <c r="D7" s="12">
        <f t="shared" ref="D7:D19" si="0">IFERROR(C7/C$20,0)</f>
        <v>0.13396545885540123</v>
      </c>
      <c r="E7" s="12">
        <f t="shared" ref="E7:E19" si="1">IFERROR(C7/C$31,0)</f>
        <v>5.6182541185381518E-2</v>
      </c>
      <c r="F7" s="11">
        <v>4.4907407407407405E-3</v>
      </c>
      <c r="G7" s="12">
        <f t="shared" ref="G7:G19" si="2">IFERROR(F7/F$20,0)</f>
        <v>4.0000000000000008E-2</v>
      </c>
      <c r="H7" s="12">
        <f t="shared" ref="H7:H19" si="3">IFERROR(F7/F$31,0)</f>
        <v>1.1454550822188762E-2</v>
      </c>
      <c r="I7" s="11">
        <v>3.2326388888888884E-2</v>
      </c>
      <c r="J7" s="12">
        <f t="shared" ref="J7:J19" si="4">IFERROR(I7/I$20,0)</f>
        <v>0.18012382303624405</v>
      </c>
      <c r="K7" s="12">
        <f t="shared" ref="K7:K19" si="5">IFERROR(I7/I$31,0)</f>
        <v>8.7245806391153591E-2</v>
      </c>
      <c r="L7" s="13">
        <f>SUM(C7,F7,I7)</f>
        <v>0.10549768518518515</v>
      </c>
      <c r="M7" s="12">
        <f t="shared" ref="M7:M19" si="6">IFERROR(L7/L$20,0)</f>
        <v>0.13114919209795536</v>
      </c>
      <c r="N7" s="14">
        <f t="shared" ref="N7:N19" si="7">IFERROR(L7/L$31,0)</f>
        <v>5.3146828682378425E-2</v>
      </c>
    </row>
    <row r="8" spans="2:14" s="5" customFormat="1" x14ac:dyDescent="0.25">
      <c r="B8" s="145" t="s">
        <v>100</v>
      </c>
      <c r="C8" s="11">
        <v>6.8009259259259325E-2</v>
      </c>
      <c r="D8" s="12">
        <f t="shared" si="0"/>
        <v>0.13265605598826063</v>
      </c>
      <c r="E8" s="12">
        <f t="shared" si="1"/>
        <v>5.5633402764627943E-2</v>
      </c>
      <c r="F8" s="11">
        <v>7.8472222222222207E-3</v>
      </c>
      <c r="G8" s="12">
        <f t="shared" si="2"/>
        <v>6.9896907216494844E-2</v>
      </c>
      <c r="H8" s="12">
        <f t="shared" si="3"/>
        <v>2.0015941900628813E-2</v>
      </c>
      <c r="I8" s="11">
        <v>2.7534722222222217E-2</v>
      </c>
      <c r="J8" s="12">
        <f t="shared" si="4"/>
        <v>0.15342448084612409</v>
      </c>
      <c r="K8" s="12">
        <f t="shared" si="5"/>
        <v>7.4313560116202784E-2</v>
      </c>
      <c r="L8" s="13">
        <f t="shared" ref="L8:L14" si="8">SUM(C8,F8,I8)</f>
        <v>0.10339120370370378</v>
      </c>
      <c r="M8" s="12">
        <f t="shared" si="6"/>
        <v>0.12853052474065127</v>
      </c>
      <c r="N8" s="14">
        <f t="shared" si="7"/>
        <v>5.2085641318671085E-2</v>
      </c>
    </row>
    <row r="9" spans="2:14" s="5" customFormat="1" x14ac:dyDescent="0.25">
      <c r="B9" s="10" t="s">
        <v>51</v>
      </c>
      <c r="C9" s="11">
        <v>6.5798611111111197E-2</v>
      </c>
      <c r="D9" s="12">
        <f t="shared" si="0"/>
        <v>0.12834405689129713</v>
      </c>
      <c r="E9" s="12">
        <f t="shared" si="1"/>
        <v>5.3825033137663368E-2</v>
      </c>
      <c r="F9" s="11">
        <v>3.0208333333333337E-3</v>
      </c>
      <c r="G9" s="12">
        <f t="shared" si="2"/>
        <v>2.6907216494845371E-2</v>
      </c>
      <c r="H9" s="12">
        <f t="shared" si="3"/>
        <v>7.7052519705960495E-3</v>
      </c>
      <c r="I9" s="11">
        <v>2.7222222222222203E-2</v>
      </c>
      <c r="J9" s="12">
        <f t="shared" si="4"/>
        <v>0.15168321939894228</v>
      </c>
      <c r="K9" s="12">
        <f t="shared" si="5"/>
        <v>7.3470152750445092E-2</v>
      </c>
      <c r="L9" s="13">
        <f t="shared" si="8"/>
        <v>9.6041666666666733E-2</v>
      </c>
      <c r="M9" s="12">
        <f t="shared" si="6"/>
        <v>0.11939396555445252</v>
      </c>
      <c r="N9" s="14">
        <f t="shared" si="7"/>
        <v>4.8383146945296392E-2</v>
      </c>
    </row>
    <row r="10" spans="2:14" s="5" customFormat="1" x14ac:dyDescent="0.25">
      <c r="B10" s="10" t="s">
        <v>11</v>
      </c>
      <c r="C10" s="11">
        <v>9.9687500000000109E-2</v>
      </c>
      <c r="D10" s="12">
        <f t="shared" si="0"/>
        <v>0.19444632577040316</v>
      </c>
      <c r="E10" s="12">
        <f t="shared" si="1"/>
        <v>8.1547055481916361E-2</v>
      </c>
      <c r="F10" s="11">
        <v>7.6851851851851812E-3</v>
      </c>
      <c r="G10" s="12">
        <f t="shared" si="2"/>
        <v>6.8453608247422665E-2</v>
      </c>
      <c r="H10" s="12">
        <f t="shared" si="3"/>
        <v>1.9602633365807563E-2</v>
      </c>
      <c r="I10" s="11">
        <v>3.6712962962962961E-2</v>
      </c>
      <c r="J10" s="12">
        <f t="shared" si="4"/>
        <v>0.20456597446149882</v>
      </c>
      <c r="K10" s="12">
        <f t="shared" si="5"/>
        <v>9.9084746821603731E-2</v>
      </c>
      <c r="L10" s="13">
        <f t="shared" si="8"/>
        <v>0.14408564814814825</v>
      </c>
      <c r="M10" s="12">
        <f t="shared" si="6"/>
        <v>0.17911972489604475</v>
      </c>
      <c r="N10" s="14">
        <f t="shared" si="7"/>
        <v>7.2586381817545773E-2</v>
      </c>
    </row>
    <row r="11" spans="2:14" s="5" customFormat="1" x14ac:dyDescent="0.25">
      <c r="B11" s="10" t="s">
        <v>12</v>
      </c>
      <c r="C11" s="11">
        <v>3.4629629629629607E-2</v>
      </c>
      <c r="D11" s="12">
        <f t="shared" si="0"/>
        <v>6.7547127215261266E-2</v>
      </c>
      <c r="E11" s="12">
        <f t="shared" si="1"/>
        <v>2.832796818784318E-2</v>
      </c>
      <c r="F11" s="11">
        <v>9.4907407407407408E-4</v>
      </c>
      <c r="G11" s="12">
        <f t="shared" si="2"/>
        <v>8.4536082474226826E-3</v>
      </c>
      <c r="H11" s="12">
        <f t="shared" si="3"/>
        <v>2.420807132524429E-3</v>
      </c>
      <c r="I11" s="11">
        <v>1.5497685185185177E-2</v>
      </c>
      <c r="J11" s="12">
        <f t="shared" si="4"/>
        <v>8.6353669547272E-2</v>
      </c>
      <c r="K11" s="12">
        <f t="shared" si="5"/>
        <v>4.182675787961139E-2</v>
      </c>
      <c r="L11" s="13">
        <f t="shared" si="8"/>
        <v>5.1076388888888859E-2</v>
      </c>
      <c r="M11" s="12">
        <f t="shared" si="6"/>
        <v>6.3495489273535585E-2</v>
      </c>
      <c r="N11" s="14">
        <f t="shared" si="7"/>
        <v>2.5730878220003941E-2</v>
      </c>
    </row>
    <row r="12" spans="2:14" s="5" customFormat="1" x14ac:dyDescent="0.25">
      <c r="B12" s="10" t="s">
        <v>162</v>
      </c>
      <c r="C12" s="11">
        <v>8.7453703703703728E-2</v>
      </c>
      <c r="D12" s="12">
        <f t="shared" si="0"/>
        <v>0.17058358731233775</v>
      </c>
      <c r="E12" s="12">
        <f t="shared" si="1"/>
        <v>7.1539481158871418E-2</v>
      </c>
      <c r="F12" s="11">
        <v>3.2754629629629631E-3</v>
      </c>
      <c r="G12" s="12">
        <f t="shared" si="2"/>
        <v>2.9175257731958771E-2</v>
      </c>
      <c r="H12" s="12">
        <f t="shared" si="3"/>
        <v>8.3547368110294326E-3</v>
      </c>
      <c r="I12" s="11">
        <v>2.883101851851852E-2</v>
      </c>
      <c r="J12" s="12">
        <f t="shared" si="4"/>
        <v>0.16064749129369282</v>
      </c>
      <c r="K12" s="12">
        <f t="shared" si="5"/>
        <v>7.7812138818604951E-2</v>
      </c>
      <c r="L12" s="13">
        <f t="shared" si="8"/>
        <v>0.11956018518518521</v>
      </c>
      <c r="M12" s="12">
        <f t="shared" si="6"/>
        <v>0.1486309549502885</v>
      </c>
      <c r="N12" s="14">
        <f t="shared" si="7"/>
        <v>6.0231128940095385E-2</v>
      </c>
    </row>
    <row r="13" spans="2:14" s="5" customFormat="1" x14ac:dyDescent="0.25">
      <c r="B13" s="10" t="s">
        <v>106</v>
      </c>
      <c r="C13" s="11">
        <v>9.3865740740740645E-3</v>
      </c>
      <c r="D13" s="12">
        <f t="shared" si="0"/>
        <v>1.8309064228468203E-2</v>
      </c>
      <c r="E13" s="12">
        <f t="shared" si="1"/>
        <v>7.6784699867449239E-3</v>
      </c>
      <c r="F13" s="11">
        <v>4.7453703703703698E-4</v>
      </c>
      <c r="G13" s="12">
        <f t="shared" si="2"/>
        <v>4.2268041237113405E-3</v>
      </c>
      <c r="H13" s="12">
        <f t="shared" si="3"/>
        <v>1.2104035662622145E-3</v>
      </c>
      <c r="I13" s="11">
        <v>2.9050925925925924E-3</v>
      </c>
      <c r="J13" s="12">
        <f t="shared" si="4"/>
        <v>1.6187282342319104E-2</v>
      </c>
      <c r="K13" s="12">
        <f t="shared" si="5"/>
        <v>7.8405647705619592E-3</v>
      </c>
      <c r="L13" s="13">
        <f>SUM(C13,F13,I13)</f>
        <v>1.2766203703703695E-2</v>
      </c>
      <c r="M13" s="12">
        <f t="shared" si="6"/>
        <v>1.5870275247838145E-2</v>
      </c>
      <c r="N13" s="14">
        <f t="shared" si="7"/>
        <v>6.4312618800508366E-3</v>
      </c>
    </row>
    <row r="14" spans="2:14" s="5" customFormat="1" x14ac:dyDescent="0.25">
      <c r="B14" s="10" t="s">
        <v>107</v>
      </c>
      <c r="C14" s="11">
        <v>4.2824074074074075E-3</v>
      </c>
      <c r="D14" s="12">
        <f t="shared" si="0"/>
        <v>8.353087255897956E-3</v>
      </c>
      <c r="E14" s="12">
        <f t="shared" si="1"/>
        <v>3.5031244082560109E-3</v>
      </c>
      <c r="F14" s="11">
        <v>1.5972222222222221E-3</v>
      </c>
      <c r="G14" s="12">
        <f t="shared" si="2"/>
        <v>1.4226804123711342E-2</v>
      </c>
      <c r="H14" s="12">
        <f t="shared" si="3"/>
        <v>4.0740412718094044E-3</v>
      </c>
      <c r="I14" s="11">
        <v>5.3240740740740744E-4</v>
      </c>
      <c r="J14" s="12">
        <f t="shared" si="4"/>
        <v>2.9665935766799959E-3</v>
      </c>
      <c r="K14" s="12">
        <f t="shared" si="5"/>
        <v>1.4369162527723114E-3</v>
      </c>
      <c r="L14" s="13">
        <f t="shared" si="8"/>
        <v>6.4120370370370373E-3</v>
      </c>
      <c r="M14" s="12">
        <f t="shared" si="6"/>
        <v>7.9711083293765549E-3</v>
      </c>
      <c r="N14" s="14">
        <f t="shared" si="7"/>
        <v>3.2302076895268962E-3</v>
      </c>
    </row>
    <row r="15" spans="2:14" s="5" customFormat="1" x14ac:dyDescent="0.25">
      <c r="B15" s="10" t="s">
        <v>183</v>
      </c>
      <c r="C15" s="11">
        <v>5.3009259259259251E-3</v>
      </c>
      <c r="D15" s="12">
        <f t="shared" si="0"/>
        <v>1.0339767468111521E-2</v>
      </c>
      <c r="E15" s="12">
        <f t="shared" si="1"/>
        <v>4.3362999431925744E-3</v>
      </c>
      <c r="F15" s="15">
        <v>2.7777777777777778E-4</v>
      </c>
      <c r="G15" s="12">
        <f t="shared" si="2"/>
        <v>2.474226804123712E-3</v>
      </c>
      <c r="H15" s="12">
        <f t="shared" si="3"/>
        <v>7.0852891683641824E-4</v>
      </c>
      <c r="I15" s="11">
        <v>1.0069444444444444E-3</v>
      </c>
      <c r="J15" s="12">
        <f t="shared" si="4"/>
        <v>5.6107313298078181E-3</v>
      </c>
      <c r="K15" s="12">
        <f t="shared" si="5"/>
        <v>2.717645956330241E-3</v>
      </c>
      <c r="L15" s="13">
        <f>SUM(C15,F15,I15)</f>
        <v>6.5856481481481478E-3</v>
      </c>
      <c r="M15" s="12">
        <f t="shared" si="6"/>
        <v>8.1869325621214059E-3</v>
      </c>
      <c r="N15" s="14">
        <f t="shared" si="7"/>
        <v>3.3176681865357467E-3</v>
      </c>
    </row>
    <row r="16" spans="2:14" s="5" customFormat="1" x14ac:dyDescent="0.25">
      <c r="B16" s="10" t="s">
        <v>217</v>
      </c>
      <c r="C16" s="11">
        <v>5.7986111111111103E-3</v>
      </c>
      <c r="D16" s="12">
        <f t="shared" ref="D16:D17" si="9">IFERROR(C16/C$20,0)</f>
        <v>1.1310531662715879E-2</v>
      </c>
      <c r="E16" s="12">
        <f t="shared" ref="E16:E17" si="10">IFERROR(C16/C$31,0)</f>
        <v>4.7434198068547597E-3</v>
      </c>
      <c r="F16" s="11"/>
      <c r="G16" s="12">
        <f t="shared" si="2"/>
        <v>0</v>
      </c>
      <c r="H16" s="12">
        <f t="shared" si="3"/>
        <v>0</v>
      </c>
      <c r="I16" s="11">
        <v>2.1296296296296298E-3</v>
      </c>
      <c r="J16" s="12">
        <f t="shared" si="4"/>
        <v>1.1866374306719983E-2</v>
      </c>
      <c r="K16" s="12">
        <f t="shared" si="5"/>
        <v>5.7476650110892457E-3</v>
      </c>
      <c r="L16" s="13">
        <f t="shared" ref="L16:L17" si="11">SUM(C16,F16,I16)</f>
        <v>7.9282407407407392E-3</v>
      </c>
      <c r="M16" s="12">
        <f t="shared" ref="M16:M17" si="12">IFERROR(L16/L$20,0)</f>
        <v>9.8559732953482637E-3</v>
      </c>
      <c r="N16" s="14">
        <f t="shared" ref="N16:N17" si="13">IFERROR(L16/L$31,0)</f>
        <v>3.9940293634041935E-3</v>
      </c>
    </row>
    <row r="17" spans="2:14" s="5" customFormat="1" x14ac:dyDescent="0.25">
      <c r="B17" s="10" t="s">
        <v>218</v>
      </c>
      <c r="C17" s="11">
        <v>2.4999999999999992E-3</v>
      </c>
      <c r="D17" s="12">
        <f t="shared" si="9"/>
        <v>4.8763968845242098E-3</v>
      </c>
      <c r="E17" s="12">
        <f t="shared" si="10"/>
        <v>2.0450672221170216E-3</v>
      </c>
      <c r="F17" s="11">
        <v>3.5879629629629629E-4</v>
      </c>
      <c r="G17" s="12">
        <f t="shared" ref="G17" si="14">IFERROR(F17/F$20,0)</f>
        <v>3.1958762886597947E-3</v>
      </c>
      <c r="H17" s="12">
        <f t="shared" ref="H17" si="15">IFERROR(F17/F$31,0)</f>
        <v>9.1518318424704023E-4</v>
      </c>
      <c r="I17" s="11">
        <v>7.6388888888888893E-4</v>
      </c>
      <c r="J17" s="12">
        <f t="shared" ref="J17" si="16">IFERROR(I17/I$20,0)</f>
        <v>4.25641687088869E-3</v>
      </c>
      <c r="K17" s="12">
        <f t="shared" ref="K17" si="17">IFERROR(I17/I$31,0)</f>
        <v>2.0616624496298383E-3</v>
      </c>
      <c r="L17" s="13">
        <f t="shared" si="11"/>
        <v>3.6226851851851845E-3</v>
      </c>
      <c r="M17" s="12">
        <f t="shared" si="12"/>
        <v>4.5035323232759219E-3</v>
      </c>
      <c r="N17" s="14">
        <f t="shared" si="13"/>
        <v>1.82500903758469E-3</v>
      </c>
    </row>
    <row r="18" spans="2:14" s="5" customFormat="1" x14ac:dyDescent="0.25">
      <c r="B18" s="10" t="s">
        <v>163</v>
      </c>
      <c r="C18" s="11">
        <v>8.4953703703703684E-3</v>
      </c>
      <c r="D18" s="12">
        <f t="shared" si="0"/>
        <v>1.6570719042781346E-2</v>
      </c>
      <c r="E18" s="12">
        <f t="shared" si="1"/>
        <v>6.9494413936754358E-3</v>
      </c>
      <c r="F18" s="11">
        <v>7.1759259259259259E-4</v>
      </c>
      <c r="G18" s="12">
        <f t="shared" si="2"/>
        <v>6.3917525773195894E-3</v>
      </c>
      <c r="H18" s="12">
        <f t="shared" si="3"/>
        <v>1.8303663684940805E-3</v>
      </c>
      <c r="I18" s="11">
        <v>1.9791666666666664E-3</v>
      </c>
      <c r="J18" s="12">
        <f t="shared" si="4"/>
        <v>1.102798916548433E-2</v>
      </c>
      <c r="K18" s="12">
        <f t="shared" si="5"/>
        <v>5.3415799831318528E-3</v>
      </c>
      <c r="L18" s="13">
        <f>SUM(C18,F18,I18)</f>
        <v>1.1192129629629628E-2</v>
      </c>
      <c r="M18" s="12">
        <f t="shared" si="6"/>
        <v>1.3913468870951491E-2</v>
      </c>
      <c r="N18" s="14">
        <f t="shared" si="7"/>
        <v>5.6382867071705922E-3</v>
      </c>
    </row>
    <row r="19" spans="2:14" s="5" customFormat="1" ht="15.75" thickBot="1" x14ac:dyDescent="0.3">
      <c r="B19" s="10" t="s">
        <v>13</v>
      </c>
      <c r="C19" s="11">
        <v>5.2650462962962906E-2</v>
      </c>
      <c r="D19" s="12">
        <f t="shared" si="0"/>
        <v>0.10269782142453988</v>
      </c>
      <c r="E19" s="12">
        <f t="shared" si="1"/>
        <v>4.306949441393669E-2</v>
      </c>
      <c r="F19" s="11">
        <v>8.1574074074074049E-2</v>
      </c>
      <c r="G19" s="12">
        <f t="shared" si="2"/>
        <v>0.72659793814432982</v>
      </c>
      <c r="H19" s="12">
        <f t="shared" si="3"/>
        <v>0.20807132524429478</v>
      </c>
      <c r="I19" s="11">
        <v>2.0254629629629624E-3</v>
      </c>
      <c r="J19" s="12">
        <f t="shared" si="4"/>
        <v>1.1285953824326067E-2</v>
      </c>
      <c r="K19" s="12">
        <f t="shared" si="5"/>
        <v>5.4665292225033572E-3</v>
      </c>
      <c r="L19" s="13">
        <f>SUM(C19,F19,I19)</f>
        <v>0.13624999999999993</v>
      </c>
      <c r="M19" s="12">
        <f t="shared" si="6"/>
        <v>0.16937885785816018</v>
      </c>
      <c r="N19" s="14">
        <f t="shared" si="7"/>
        <v>6.863899805254621E-2</v>
      </c>
    </row>
    <row r="20" spans="2:14" s="5" customFormat="1" ht="16.5" thickTop="1" thickBot="1" x14ac:dyDescent="0.3">
      <c r="B20" s="31" t="s">
        <v>3</v>
      </c>
      <c r="C20" s="32">
        <f>SUM(C7:C19)</f>
        <v>0.5126736111111112</v>
      </c>
      <c r="D20" s="33">
        <f>IFERROR(SUM(D7:D19),0)</f>
        <v>1.0000000000000004</v>
      </c>
      <c r="E20" s="33">
        <f>IFERROR(SUM(E7:E19),0)</f>
        <v>0.41938079909108122</v>
      </c>
      <c r="F20" s="32">
        <f>SUM(F7:F19)</f>
        <v>0.11226851851851849</v>
      </c>
      <c r="G20" s="33">
        <f>IFERROR(SUM(G7:G19),0)</f>
        <v>1</v>
      </c>
      <c r="H20" s="33">
        <f>IFERROR(SUM(H7:H19),0)</f>
        <v>0.28636377055471895</v>
      </c>
      <c r="I20" s="32">
        <f>SUM(I7:I19)</f>
        <v>0.17946759259259254</v>
      </c>
      <c r="J20" s="33">
        <f>IFERROR(SUM(J7:J19),0)</f>
        <v>1</v>
      </c>
      <c r="K20" s="33">
        <f>IFERROR(SUM(K7:K19),0)</f>
        <v>0.48436572642364029</v>
      </c>
      <c r="L20" s="32">
        <f>SUM(L7:L19)</f>
        <v>0.8044097222222224</v>
      </c>
      <c r="M20" s="33">
        <f>IFERROR(SUM(M7:M19),0)</f>
        <v>0.99999999999999989</v>
      </c>
      <c r="N20" s="34">
        <f>IFERROR(SUM(N7:N19),0)</f>
        <v>0.40523946684081014</v>
      </c>
    </row>
    <row r="21" spans="2:14" s="5" customFormat="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s="5" customFormat="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s="5" customFormat="1" x14ac:dyDescent="0.25">
      <c r="B23" s="18" t="s">
        <v>15</v>
      </c>
      <c r="C23" s="11">
        <v>8.4664351851851866E-2</v>
      </c>
      <c r="D23" s="19"/>
      <c r="E23" s="12">
        <f>IFERROR(C23/C$31,0)</f>
        <v>6.9257716341601952E-2</v>
      </c>
      <c r="F23" s="11">
        <v>1.8402777777777778E-2</v>
      </c>
      <c r="G23" s="19"/>
      <c r="H23" s="12">
        <f>IFERROR(F23/F$31,0)</f>
        <v>4.6940040740412713E-2</v>
      </c>
      <c r="I23" s="11">
        <v>2.7951388888888887E-2</v>
      </c>
      <c r="J23" s="19"/>
      <c r="K23" s="12">
        <f>IFERROR(I23/I$31,0)</f>
        <v>7.5438103270546342E-2</v>
      </c>
      <c r="L23" s="13">
        <f>SUM(C23,F23,I23)</f>
        <v>0.13101851851851853</v>
      </c>
      <c r="M23" s="19"/>
      <c r="N23" s="14">
        <f>IFERROR(L23/L$31,0)</f>
        <v>6.6003521742679538E-2</v>
      </c>
    </row>
    <row r="24" spans="2:14" s="5" customFormat="1" x14ac:dyDescent="0.25">
      <c r="B24" s="18" t="s">
        <v>16</v>
      </c>
      <c r="C24" s="11">
        <v>2.476851851851852E-3</v>
      </c>
      <c r="D24" s="19"/>
      <c r="E24" s="12">
        <f t="shared" ref="E24:E28" si="18">IFERROR(C24/C$31,0)</f>
        <v>2.0261314145048281E-3</v>
      </c>
      <c r="F24" s="11"/>
      <c r="G24" s="19"/>
      <c r="H24" s="12">
        <f t="shared" ref="H24:H28" si="19">IFERROR(F24/F$31,0)</f>
        <v>0</v>
      </c>
      <c r="I24" s="11"/>
      <c r="J24" s="19"/>
      <c r="K24" s="12">
        <f t="shared" ref="K24:K28" si="20">IFERROR(I24/I$31,0)</f>
        <v>0</v>
      </c>
      <c r="L24" s="13">
        <f t="shared" ref="L24:L28" si="21">SUM(C24,F24,I24)</f>
        <v>2.476851851851852E-3</v>
      </c>
      <c r="M24" s="19"/>
      <c r="N24" s="14">
        <f t="shared" ref="N24:N28" si="22">IFERROR(L24/L$31,0)</f>
        <v>1.2477697573262739E-3</v>
      </c>
    </row>
    <row r="25" spans="2:14" s="5" customFormat="1" x14ac:dyDescent="0.25">
      <c r="B25" s="18" t="s">
        <v>17</v>
      </c>
      <c r="C25" s="11">
        <v>3.2893518518518503E-2</v>
      </c>
      <c r="D25" s="19"/>
      <c r="E25" s="12">
        <f t="shared" si="18"/>
        <v>2.6907782616928586E-2</v>
      </c>
      <c r="F25" s="11">
        <v>1.1226851851851853E-3</v>
      </c>
      <c r="G25" s="19"/>
      <c r="H25" s="12">
        <f t="shared" si="19"/>
        <v>2.863637705547191E-3</v>
      </c>
      <c r="I25" s="11">
        <v>9.4097222222222221E-3</v>
      </c>
      <c r="J25" s="19"/>
      <c r="K25" s="12">
        <f t="shared" si="20"/>
        <v>2.5395932902258458E-2</v>
      </c>
      <c r="L25" s="13">
        <f t="shared" si="21"/>
        <v>4.3425925925925909E-2</v>
      </c>
      <c r="M25" s="19"/>
      <c r="N25" s="14">
        <f t="shared" si="22"/>
        <v>2.1876785651813915E-2</v>
      </c>
    </row>
    <row r="26" spans="2:14" s="5" customFormat="1" x14ac:dyDescent="0.25">
      <c r="B26" s="18" t="s">
        <v>18</v>
      </c>
      <c r="C26" s="11">
        <v>0.1897916666666665</v>
      </c>
      <c r="D26" s="19"/>
      <c r="E26" s="12">
        <f t="shared" si="18"/>
        <v>0.15525468661238381</v>
      </c>
      <c r="F26" s="11">
        <v>4.7071759259259258E-2</v>
      </c>
      <c r="G26" s="19"/>
      <c r="H26" s="12">
        <f t="shared" si="19"/>
        <v>0.12006612936557137</v>
      </c>
      <c r="I26" s="11">
        <v>5.2141203703703724E-2</v>
      </c>
      <c r="J26" s="19"/>
      <c r="K26" s="12">
        <f t="shared" si="20"/>
        <v>0.14072408084215793</v>
      </c>
      <c r="L26" s="13">
        <f t="shared" si="21"/>
        <v>0.28900462962962947</v>
      </c>
      <c r="M26" s="19"/>
      <c r="N26" s="14">
        <f t="shared" si="22"/>
        <v>0.14559257402073383</v>
      </c>
    </row>
    <row r="27" spans="2:14" s="5" customFormat="1" x14ac:dyDescent="0.25">
      <c r="B27" s="18" t="s">
        <v>19</v>
      </c>
      <c r="C27" s="11">
        <v>0.38615740740740795</v>
      </c>
      <c r="D27" s="19"/>
      <c r="E27" s="12">
        <f t="shared" si="18"/>
        <v>0.31588714258663164</v>
      </c>
      <c r="F27" s="11">
        <v>0.21033564814814823</v>
      </c>
      <c r="G27" s="19"/>
      <c r="H27" s="12">
        <f t="shared" si="19"/>
        <v>0.53650400023617639</v>
      </c>
      <c r="I27" s="11">
        <v>9.5856481481481487E-2</v>
      </c>
      <c r="J27" s="19"/>
      <c r="K27" s="12">
        <f t="shared" si="20"/>
        <v>0.2587074001187018</v>
      </c>
      <c r="L27" s="13">
        <f t="shared" si="21"/>
        <v>0.69234953703703772</v>
      </c>
      <c r="M27" s="19"/>
      <c r="N27" s="14">
        <f t="shared" si="22"/>
        <v>0.34878663137149746</v>
      </c>
    </row>
    <row r="28" spans="2:14" s="5" customFormat="1" ht="15.75" thickBot="1" x14ac:dyDescent="0.3">
      <c r="B28" s="23" t="s">
        <v>20</v>
      </c>
      <c r="C28" s="20">
        <v>1.3796296296296293E-2</v>
      </c>
      <c r="D28" s="24"/>
      <c r="E28" s="21">
        <f t="shared" si="18"/>
        <v>1.1285741336868009E-2</v>
      </c>
      <c r="F28" s="20">
        <v>2.8472222222222219E-3</v>
      </c>
      <c r="G28" s="24"/>
      <c r="H28" s="21">
        <f t="shared" si="19"/>
        <v>7.2624213975732866E-3</v>
      </c>
      <c r="I28" s="20">
        <v>5.6944444444444447E-3</v>
      </c>
      <c r="J28" s="24"/>
      <c r="K28" s="21">
        <f t="shared" si="20"/>
        <v>1.5368756442695157E-2</v>
      </c>
      <c r="L28" s="13">
        <f t="shared" si="21"/>
        <v>2.2337962962962962E-2</v>
      </c>
      <c r="M28" s="24"/>
      <c r="N28" s="22">
        <f t="shared" si="22"/>
        <v>1.1253250615138825E-2</v>
      </c>
    </row>
    <row r="29" spans="2:14" s="5" customFormat="1" ht="16.5" thickTop="1" thickBot="1" x14ac:dyDescent="0.3">
      <c r="B29" s="31" t="s">
        <v>3</v>
      </c>
      <c r="C29" s="32">
        <f>SUM(C23:C28)</f>
        <v>0.709780092592593</v>
      </c>
      <c r="D29" s="33"/>
      <c r="E29" s="33">
        <f>IFERROR(SUM(E23:E28),0)</f>
        <v>0.58061920090891883</v>
      </c>
      <c r="F29" s="32">
        <f>SUM(F23:F28)</f>
        <v>0.27978009259259268</v>
      </c>
      <c r="G29" s="33"/>
      <c r="H29" s="33">
        <f>IFERROR(SUM(H23:H28),0)</f>
        <v>0.71363622944528093</v>
      </c>
      <c r="I29" s="32">
        <f>SUM(I23:I28)</f>
        <v>0.19105324074074076</v>
      </c>
      <c r="J29" s="33"/>
      <c r="K29" s="33">
        <f>IFERROR(SUM(K23:K28),0)</f>
        <v>0.51563427357635971</v>
      </c>
      <c r="L29" s="32">
        <f>SUM(L23:L28)</f>
        <v>1.1806134259259264</v>
      </c>
      <c r="M29" s="33"/>
      <c r="N29" s="34">
        <f>IFERROR(SUM(N23:N28),0)</f>
        <v>0.59476053315918986</v>
      </c>
    </row>
    <row r="30" spans="2:14" s="5" customFormat="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s="5" customFormat="1" ht="16.5" thickTop="1" thickBot="1" x14ac:dyDescent="0.3">
      <c r="B31" s="31" t="s">
        <v>6</v>
      </c>
      <c r="C31" s="32">
        <f>SUM(C20,C29)</f>
        <v>1.2224537037037042</v>
      </c>
      <c r="D31" s="35"/>
      <c r="E31" s="36">
        <f>IFERROR(SUM(E20,E29),0)</f>
        <v>1</v>
      </c>
      <c r="F31" s="32">
        <f>SUM(F20,F29)</f>
        <v>0.39204861111111117</v>
      </c>
      <c r="G31" s="35"/>
      <c r="H31" s="36">
        <f>IFERROR(SUM(H20,H29),0)</f>
        <v>0.99999999999999989</v>
      </c>
      <c r="I31" s="32">
        <f>SUM(I20,I29)</f>
        <v>0.3705208333333333</v>
      </c>
      <c r="J31" s="35"/>
      <c r="K31" s="36">
        <f>IFERROR(SUM(K20,K29),0)</f>
        <v>1</v>
      </c>
      <c r="L31" s="37">
        <f>SUM(L20,L29)</f>
        <v>1.9850231481481488</v>
      </c>
      <c r="M31" s="35"/>
      <c r="N31" s="38">
        <f>IFERROR(SUM(N20,N29),0)</f>
        <v>1</v>
      </c>
    </row>
    <row r="32" spans="2:14" s="5" customFormat="1" ht="66" customHeight="1" thickTop="1" thickBot="1" x14ac:dyDescent="0.3">
      <c r="B32" s="185" t="s">
        <v>159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7"/>
    </row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&amp;R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K62"/>
  <sheetViews>
    <sheetView showGridLines="0" showZeros="0" view="pageBreakPreview" zoomScaleNormal="7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176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203" t="s">
        <v>112</v>
      </c>
      <c r="D5" s="208"/>
      <c r="E5" s="208"/>
      <c r="F5" s="203" t="s">
        <v>171</v>
      </c>
      <c r="G5" s="203"/>
      <c r="H5" s="204"/>
      <c r="I5" s="203" t="s">
        <v>3</v>
      </c>
      <c r="J5" s="203"/>
      <c r="K5" s="204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57">
        <f t="shared" ref="D7:D19" si="0">IFERROR(C7/C$20,0)</f>
        <v>0</v>
      </c>
      <c r="E7" s="157">
        <f t="shared" ref="E7:E19" si="1">IFERROR(C7/C$31,0)</f>
        <v>0</v>
      </c>
      <c r="F7" s="127">
        <v>0</v>
      </c>
      <c r="G7" s="157">
        <f t="shared" ref="G7:G19" si="2">IFERROR(F7/F$20,0)</f>
        <v>0</v>
      </c>
      <c r="H7" s="157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25">
      <c r="B8" s="142" t="s">
        <v>100</v>
      </c>
      <c r="C8" s="127">
        <v>0</v>
      </c>
      <c r="D8" s="157">
        <f t="shared" si="0"/>
        <v>0</v>
      </c>
      <c r="E8" s="157">
        <f t="shared" si="1"/>
        <v>0</v>
      </c>
      <c r="F8" s="127">
        <v>0</v>
      </c>
      <c r="G8" s="157">
        <f t="shared" si="2"/>
        <v>0</v>
      </c>
      <c r="H8" s="157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57">
        <f t="shared" si="0"/>
        <v>0</v>
      </c>
      <c r="E9" s="157">
        <f t="shared" si="1"/>
        <v>0</v>
      </c>
      <c r="F9" s="127">
        <v>0</v>
      </c>
      <c r="G9" s="157">
        <f t="shared" si="2"/>
        <v>0</v>
      </c>
      <c r="H9" s="157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0</v>
      </c>
      <c r="D10" s="157">
        <f t="shared" si="0"/>
        <v>0</v>
      </c>
      <c r="E10" s="157">
        <f t="shared" si="1"/>
        <v>0</v>
      </c>
      <c r="F10" s="127">
        <v>0</v>
      </c>
      <c r="G10" s="157">
        <f t="shared" si="2"/>
        <v>0</v>
      </c>
      <c r="H10" s="157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7">
        <v>0</v>
      </c>
      <c r="D11" s="157">
        <f t="shared" si="0"/>
        <v>0</v>
      </c>
      <c r="E11" s="157">
        <f t="shared" si="1"/>
        <v>0</v>
      </c>
      <c r="F11" s="127">
        <v>0</v>
      </c>
      <c r="G11" s="157">
        <f t="shared" si="2"/>
        <v>0</v>
      </c>
      <c r="H11" s="157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162</v>
      </c>
      <c r="C12" s="127">
        <v>0</v>
      </c>
      <c r="D12" s="157">
        <f t="shared" si="0"/>
        <v>0</v>
      </c>
      <c r="E12" s="157">
        <f t="shared" si="1"/>
        <v>0</v>
      </c>
      <c r="F12" s="127">
        <v>0</v>
      </c>
      <c r="G12" s="157">
        <f t="shared" si="2"/>
        <v>0</v>
      </c>
      <c r="H12" s="157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27">
        <v>0</v>
      </c>
      <c r="D13" s="157">
        <f t="shared" si="0"/>
        <v>0</v>
      </c>
      <c r="E13" s="157">
        <f t="shared" si="1"/>
        <v>0</v>
      </c>
      <c r="F13" s="127">
        <v>0</v>
      </c>
      <c r="G13" s="157">
        <f t="shared" si="2"/>
        <v>0</v>
      </c>
      <c r="H13" s="157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27">
        <v>0</v>
      </c>
      <c r="D14" s="157">
        <f t="shared" si="0"/>
        <v>0</v>
      </c>
      <c r="E14" s="157">
        <f t="shared" si="1"/>
        <v>0</v>
      </c>
      <c r="F14" s="127">
        <v>0</v>
      </c>
      <c r="G14" s="157">
        <f t="shared" si="2"/>
        <v>0</v>
      </c>
      <c r="H14" s="157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183</v>
      </c>
      <c r="C15" s="127">
        <v>0</v>
      </c>
      <c r="D15" s="157">
        <f t="shared" si="0"/>
        <v>0</v>
      </c>
      <c r="E15" s="157">
        <f t="shared" si="1"/>
        <v>0</v>
      </c>
      <c r="F15" s="127">
        <v>0</v>
      </c>
      <c r="G15" s="157">
        <f t="shared" si="2"/>
        <v>0</v>
      </c>
      <c r="H15" s="157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217</v>
      </c>
      <c r="C16" s="127">
        <v>0</v>
      </c>
      <c r="D16" s="157">
        <f t="shared" si="0"/>
        <v>0</v>
      </c>
      <c r="E16" s="157">
        <f t="shared" si="1"/>
        <v>0</v>
      </c>
      <c r="F16" s="127">
        <v>0</v>
      </c>
      <c r="G16" s="157">
        <f t="shared" si="2"/>
        <v>0</v>
      </c>
      <c r="H16" s="157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218</v>
      </c>
      <c r="C17" s="127"/>
      <c r="D17" s="157"/>
      <c r="E17" s="157"/>
      <c r="F17" s="127"/>
      <c r="G17" s="157"/>
      <c r="H17" s="157"/>
      <c r="I17" s="44"/>
      <c r="J17" s="45"/>
      <c r="K17" s="47"/>
    </row>
    <row r="18" spans="2:11" x14ac:dyDescent="0.25">
      <c r="B18" s="43" t="s">
        <v>163</v>
      </c>
      <c r="C18" s="127">
        <v>0</v>
      </c>
      <c r="D18" s="157">
        <f t="shared" si="0"/>
        <v>0</v>
      </c>
      <c r="E18" s="157">
        <f t="shared" si="1"/>
        <v>0</v>
      </c>
      <c r="F18" s="127">
        <v>0</v>
      </c>
      <c r="G18" s="157">
        <f t="shared" si="2"/>
        <v>0</v>
      </c>
      <c r="H18" s="157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 x14ac:dyDescent="0.3">
      <c r="B19" s="43" t="s">
        <v>13</v>
      </c>
      <c r="C19" s="127">
        <v>0</v>
      </c>
      <c r="D19" s="157">
        <f t="shared" si="0"/>
        <v>0</v>
      </c>
      <c r="E19" s="157">
        <f t="shared" si="1"/>
        <v>0</v>
      </c>
      <c r="F19" s="127">
        <v>0</v>
      </c>
      <c r="G19" s="157">
        <f t="shared" si="2"/>
        <v>0</v>
      </c>
      <c r="H19" s="157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 x14ac:dyDescent="0.3">
      <c r="B20" s="60" t="s">
        <v>3</v>
      </c>
      <c r="C20" s="128">
        <f>SUM(C7:C19)</f>
        <v>0</v>
      </c>
      <c r="D20" s="62">
        <f>IFERROR(SUM(D7:D19),0)</f>
        <v>0</v>
      </c>
      <c r="E20" s="62">
        <f>IFERROR(SUM(E7:E19),0)</f>
        <v>0</v>
      </c>
      <c r="F20" s="128">
        <f>SUM(F7:F19)</f>
        <v>0</v>
      </c>
      <c r="G20" s="62">
        <f>IFERROR(SUM(G7:G19),0)</f>
        <v>0</v>
      </c>
      <c r="H20" s="62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 x14ac:dyDescent="0.25">
      <c r="B23" s="50" t="s">
        <v>15</v>
      </c>
      <c r="C23" s="129">
        <v>0</v>
      </c>
      <c r="D23" s="148"/>
      <c r="E23" s="158">
        <f>IFERROR(C23/C$31,0)</f>
        <v>0</v>
      </c>
      <c r="F23" s="129">
        <v>0</v>
      </c>
      <c r="G23" s="148"/>
      <c r="H23" s="158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25">
      <c r="B24" s="50" t="s">
        <v>16</v>
      </c>
      <c r="C24" s="129">
        <v>0</v>
      </c>
      <c r="D24" s="148"/>
      <c r="E24" s="158">
        <f t="shared" ref="E24:E28" si="8">IFERROR(C24/C$31,0)</f>
        <v>0</v>
      </c>
      <c r="F24" s="129">
        <v>0</v>
      </c>
      <c r="G24" s="148"/>
      <c r="H24" s="158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25">
      <c r="B25" s="50" t="s">
        <v>17</v>
      </c>
      <c r="C25" s="129">
        <v>0</v>
      </c>
      <c r="D25" s="148"/>
      <c r="E25" s="158">
        <f t="shared" si="8"/>
        <v>0</v>
      </c>
      <c r="F25" s="129">
        <v>0</v>
      </c>
      <c r="G25" s="148"/>
      <c r="H25" s="158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18</v>
      </c>
      <c r="C26" s="129">
        <v>0</v>
      </c>
      <c r="D26" s="148"/>
      <c r="E26" s="158">
        <f t="shared" si="8"/>
        <v>0</v>
      </c>
      <c r="F26" s="129">
        <v>0</v>
      </c>
      <c r="G26" s="148"/>
      <c r="H26" s="158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25">
      <c r="B27" s="50" t="s">
        <v>19</v>
      </c>
      <c r="C27" s="129">
        <v>0</v>
      </c>
      <c r="D27" s="148"/>
      <c r="E27" s="158">
        <f t="shared" si="8"/>
        <v>0</v>
      </c>
      <c r="F27" s="129">
        <v>0</v>
      </c>
      <c r="G27" s="148"/>
      <c r="H27" s="158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 x14ac:dyDescent="0.3">
      <c r="B28" s="55" t="s">
        <v>20</v>
      </c>
      <c r="C28" s="133">
        <v>0</v>
      </c>
      <c r="D28" s="149"/>
      <c r="E28" s="158">
        <f t="shared" si="8"/>
        <v>0</v>
      </c>
      <c r="F28" s="133">
        <v>0</v>
      </c>
      <c r="G28" s="149"/>
      <c r="H28" s="158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 x14ac:dyDescent="0.3">
      <c r="B29" s="60" t="s">
        <v>3</v>
      </c>
      <c r="C29" s="128">
        <f>SUM(C23:C28)</f>
        <v>0</v>
      </c>
      <c r="D29" s="147"/>
      <c r="E29" s="62">
        <f>IFERROR(SUM(E23:E28),0)</f>
        <v>0</v>
      </c>
      <c r="F29" s="128">
        <f>SUM(F23:F28)</f>
        <v>0</v>
      </c>
      <c r="G29" s="147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 x14ac:dyDescent="0.3">
      <c r="B30" s="59"/>
      <c r="C30" s="151"/>
      <c r="D30" s="150"/>
      <c r="E30" s="159"/>
      <c r="F30" s="151"/>
      <c r="G30" s="150"/>
      <c r="H30" s="159"/>
      <c r="I30" s="150"/>
      <c r="J30" s="150"/>
      <c r="K30" s="160"/>
    </row>
    <row r="31" spans="2:11" ht="16.5" thickTop="1" thickBot="1" x14ac:dyDescent="0.3">
      <c r="B31" s="60" t="s">
        <v>6</v>
      </c>
      <c r="C31" s="128">
        <f>SUM(C20,C29)</f>
        <v>0</v>
      </c>
      <c r="D31" s="147"/>
      <c r="E31" s="62">
        <f>IFERROR(SUM(E20,E29),0)</f>
        <v>0</v>
      </c>
      <c r="F31" s="128">
        <f>SUM(F20,F29)</f>
        <v>0</v>
      </c>
      <c r="G31" s="147"/>
      <c r="H31" s="62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3">
      <c r="B32" s="196" t="s">
        <v>220</v>
      </c>
      <c r="C32" s="197"/>
      <c r="D32" s="197"/>
      <c r="E32" s="197"/>
      <c r="F32" s="197"/>
      <c r="G32" s="197"/>
      <c r="H32" s="197"/>
      <c r="I32" s="197"/>
      <c r="J32" s="197"/>
      <c r="K32" s="198"/>
    </row>
    <row r="62" ht="16.5" customHeight="1" x14ac:dyDescent="0.25"/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K32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145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203" t="s">
        <v>113</v>
      </c>
      <c r="D5" s="208"/>
      <c r="E5" s="208"/>
      <c r="F5" s="203" t="s">
        <v>21</v>
      </c>
      <c r="G5" s="203"/>
      <c r="H5" s="204"/>
      <c r="I5" s="203" t="s">
        <v>3</v>
      </c>
      <c r="J5" s="203"/>
      <c r="K5" s="204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57">
        <f t="shared" ref="D7:D19" si="0">IFERROR(C7/C$20,0)</f>
        <v>0</v>
      </c>
      <c r="E7" s="157">
        <f t="shared" ref="E7:E19" si="1">IFERROR(C7/C$31,0)</f>
        <v>0</v>
      </c>
      <c r="F7" s="127">
        <v>0</v>
      </c>
      <c r="G7" s="155">
        <f t="shared" ref="G7:G19" si="2">IFERROR(F7/F$20,0)</f>
        <v>0</v>
      </c>
      <c r="H7" s="155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25">
      <c r="B8" s="142" t="s">
        <v>100</v>
      </c>
      <c r="C8" s="127">
        <v>0</v>
      </c>
      <c r="D8" s="157">
        <f t="shared" si="0"/>
        <v>0</v>
      </c>
      <c r="E8" s="157">
        <f t="shared" si="1"/>
        <v>0</v>
      </c>
      <c r="F8" s="127">
        <v>0</v>
      </c>
      <c r="G8" s="155">
        <f t="shared" si="2"/>
        <v>0</v>
      </c>
      <c r="H8" s="155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57">
        <f t="shared" si="0"/>
        <v>0</v>
      </c>
      <c r="E9" s="157">
        <f t="shared" si="1"/>
        <v>0</v>
      </c>
      <c r="F9" s="127">
        <v>0</v>
      </c>
      <c r="G9" s="155">
        <f t="shared" si="2"/>
        <v>0</v>
      </c>
      <c r="H9" s="155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0</v>
      </c>
      <c r="D10" s="157">
        <f t="shared" si="0"/>
        <v>0</v>
      </c>
      <c r="E10" s="157">
        <f t="shared" si="1"/>
        <v>0</v>
      </c>
      <c r="F10" s="127">
        <v>0</v>
      </c>
      <c r="G10" s="155">
        <f t="shared" si="2"/>
        <v>0</v>
      </c>
      <c r="H10" s="155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7">
        <v>0</v>
      </c>
      <c r="D11" s="157">
        <f t="shared" si="0"/>
        <v>0</v>
      </c>
      <c r="E11" s="157">
        <f t="shared" si="1"/>
        <v>0</v>
      </c>
      <c r="F11" s="127">
        <v>0</v>
      </c>
      <c r="G11" s="155">
        <f t="shared" si="2"/>
        <v>0</v>
      </c>
      <c r="H11" s="155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162</v>
      </c>
      <c r="C12" s="127">
        <v>0</v>
      </c>
      <c r="D12" s="157">
        <f t="shared" si="0"/>
        <v>0</v>
      </c>
      <c r="E12" s="157">
        <f t="shared" si="1"/>
        <v>0</v>
      </c>
      <c r="F12" s="127">
        <v>0</v>
      </c>
      <c r="G12" s="155">
        <f t="shared" si="2"/>
        <v>0</v>
      </c>
      <c r="H12" s="155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27">
        <v>0</v>
      </c>
      <c r="D13" s="157">
        <f t="shared" si="0"/>
        <v>0</v>
      </c>
      <c r="E13" s="157">
        <f t="shared" si="1"/>
        <v>0</v>
      </c>
      <c r="F13" s="127">
        <v>0</v>
      </c>
      <c r="G13" s="155">
        <f t="shared" si="2"/>
        <v>0</v>
      </c>
      <c r="H13" s="15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27">
        <v>0</v>
      </c>
      <c r="D14" s="157">
        <f t="shared" si="0"/>
        <v>0</v>
      </c>
      <c r="E14" s="157">
        <f t="shared" si="1"/>
        <v>0</v>
      </c>
      <c r="F14" s="127">
        <v>0</v>
      </c>
      <c r="G14" s="155">
        <f t="shared" si="2"/>
        <v>0</v>
      </c>
      <c r="H14" s="15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183</v>
      </c>
      <c r="C15" s="127">
        <v>0</v>
      </c>
      <c r="D15" s="157">
        <f t="shared" si="0"/>
        <v>0</v>
      </c>
      <c r="E15" s="157">
        <f t="shared" si="1"/>
        <v>0</v>
      </c>
      <c r="F15" s="127">
        <v>0</v>
      </c>
      <c r="G15" s="155">
        <f t="shared" si="2"/>
        <v>0</v>
      </c>
      <c r="H15" s="155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217</v>
      </c>
      <c r="C16" s="127">
        <v>0</v>
      </c>
      <c r="D16" s="157">
        <f t="shared" si="0"/>
        <v>0</v>
      </c>
      <c r="E16" s="157">
        <f t="shared" si="1"/>
        <v>0</v>
      </c>
      <c r="F16" s="127">
        <v>0</v>
      </c>
      <c r="G16" s="155">
        <f t="shared" si="2"/>
        <v>0</v>
      </c>
      <c r="H16" s="15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218</v>
      </c>
      <c r="C17" s="127"/>
      <c r="D17" s="157"/>
      <c r="E17" s="157"/>
      <c r="F17" s="127"/>
      <c r="G17" s="155"/>
      <c r="H17" s="155"/>
      <c r="I17" s="44"/>
      <c r="J17" s="45"/>
      <c r="K17" s="47"/>
    </row>
    <row r="18" spans="2:11" x14ac:dyDescent="0.25">
      <c r="B18" s="43" t="s">
        <v>163</v>
      </c>
      <c r="C18" s="127">
        <v>0</v>
      </c>
      <c r="D18" s="157">
        <f t="shared" si="0"/>
        <v>0</v>
      </c>
      <c r="E18" s="157">
        <f t="shared" si="1"/>
        <v>0</v>
      </c>
      <c r="F18" s="127">
        <v>0</v>
      </c>
      <c r="G18" s="155">
        <f t="shared" si="2"/>
        <v>0</v>
      </c>
      <c r="H18" s="155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 x14ac:dyDescent="0.3">
      <c r="B19" s="43" t="s">
        <v>13</v>
      </c>
      <c r="C19" s="127">
        <v>0</v>
      </c>
      <c r="D19" s="157">
        <f t="shared" si="0"/>
        <v>0</v>
      </c>
      <c r="E19" s="157">
        <f t="shared" si="1"/>
        <v>0</v>
      </c>
      <c r="F19" s="127">
        <v>0</v>
      </c>
      <c r="G19" s="155">
        <f t="shared" si="2"/>
        <v>0</v>
      </c>
      <c r="H19" s="155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 x14ac:dyDescent="0.3">
      <c r="B20" s="60" t="s">
        <v>3</v>
      </c>
      <c r="C20" s="128">
        <f>SUM(C7:C19)</f>
        <v>0</v>
      </c>
      <c r="D20" s="62">
        <f>IFERROR(SUM(D7:D19),0)</f>
        <v>0</v>
      </c>
      <c r="E20" s="62">
        <f>IFERROR(SUM(E7:E19),0)</f>
        <v>0</v>
      </c>
      <c r="F20" s="128">
        <f>SUM(F7:F19)</f>
        <v>0</v>
      </c>
      <c r="G20" s="147">
        <f>IFERROR(SUM(G7:G19),0)</f>
        <v>0</v>
      </c>
      <c r="H20" s="147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 x14ac:dyDescent="0.25">
      <c r="B23" s="50" t="s">
        <v>15</v>
      </c>
      <c r="C23" s="129">
        <v>0</v>
      </c>
      <c r="D23" s="148"/>
      <c r="E23" s="158">
        <f>IFERROR(C23/C$31,0)</f>
        <v>0</v>
      </c>
      <c r="F23" s="129">
        <v>0</v>
      </c>
      <c r="G23" s="148"/>
      <c r="H23" s="158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25">
      <c r="B24" s="50" t="s">
        <v>16</v>
      </c>
      <c r="C24" s="129">
        <v>0</v>
      </c>
      <c r="D24" s="148"/>
      <c r="E24" s="158">
        <f t="shared" ref="E24:E28" si="8">IFERROR(C24/C$31,0)</f>
        <v>0</v>
      </c>
      <c r="F24" s="129">
        <v>0</v>
      </c>
      <c r="G24" s="148"/>
      <c r="H24" s="158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25">
      <c r="B25" s="50" t="s">
        <v>17</v>
      </c>
      <c r="C25" s="129">
        <v>0</v>
      </c>
      <c r="D25" s="148"/>
      <c r="E25" s="158">
        <f t="shared" si="8"/>
        <v>0</v>
      </c>
      <c r="F25" s="129">
        <v>0</v>
      </c>
      <c r="G25" s="148"/>
      <c r="H25" s="158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18</v>
      </c>
      <c r="C26" s="129">
        <v>0</v>
      </c>
      <c r="D26" s="148"/>
      <c r="E26" s="158">
        <f t="shared" si="8"/>
        <v>0</v>
      </c>
      <c r="F26" s="129">
        <v>0</v>
      </c>
      <c r="G26" s="148"/>
      <c r="H26" s="158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25">
      <c r="B27" s="50" t="s">
        <v>19</v>
      </c>
      <c r="C27" s="129">
        <v>0</v>
      </c>
      <c r="D27" s="148"/>
      <c r="E27" s="158">
        <f t="shared" si="8"/>
        <v>0</v>
      </c>
      <c r="F27" s="129">
        <v>0</v>
      </c>
      <c r="G27" s="148"/>
      <c r="H27" s="158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 x14ac:dyDescent="0.3">
      <c r="B28" s="55" t="s">
        <v>20</v>
      </c>
      <c r="C28" s="133">
        <v>0</v>
      </c>
      <c r="D28" s="149"/>
      <c r="E28" s="158">
        <f t="shared" si="8"/>
        <v>0</v>
      </c>
      <c r="F28" s="133">
        <v>0</v>
      </c>
      <c r="G28" s="149"/>
      <c r="H28" s="158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 x14ac:dyDescent="0.3">
      <c r="B29" s="60" t="s">
        <v>3</v>
      </c>
      <c r="C29" s="128">
        <f>SUM(C23:C28)</f>
        <v>0</v>
      </c>
      <c r="D29" s="147"/>
      <c r="E29" s="62">
        <f>IFERROR(SUM(E23:E28),0)</f>
        <v>0</v>
      </c>
      <c r="F29" s="128">
        <f>SUM(F23:F28)</f>
        <v>0</v>
      </c>
      <c r="G29" s="147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 x14ac:dyDescent="0.3">
      <c r="B30" s="59"/>
      <c r="C30" s="146"/>
      <c r="D30" s="29"/>
      <c r="E30" s="161"/>
      <c r="F30" s="146"/>
      <c r="G30" s="29"/>
      <c r="H30" s="161"/>
      <c r="I30" s="29"/>
      <c r="J30" s="29"/>
      <c r="K30" s="69"/>
    </row>
    <row r="31" spans="2:11" ht="16.5" thickTop="1" thickBot="1" x14ac:dyDescent="0.3">
      <c r="B31" s="60" t="s">
        <v>6</v>
      </c>
      <c r="C31" s="128">
        <f>SUM(C20,C29)</f>
        <v>0</v>
      </c>
      <c r="D31" s="147"/>
      <c r="E31" s="62">
        <f>IFERROR(SUM(E20,E29),0)</f>
        <v>0</v>
      </c>
      <c r="F31" s="128">
        <f>SUM(F20,F29)</f>
        <v>0</v>
      </c>
      <c r="G31" s="147"/>
      <c r="H31" s="62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3">
      <c r="B32" s="196" t="s">
        <v>50</v>
      </c>
      <c r="C32" s="197"/>
      <c r="D32" s="197"/>
      <c r="E32" s="197"/>
      <c r="F32" s="197"/>
      <c r="G32" s="197"/>
      <c r="H32" s="197"/>
      <c r="I32" s="197"/>
      <c r="J32" s="197"/>
      <c r="K32" s="19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K32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146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203" t="s">
        <v>114</v>
      </c>
      <c r="D5" s="208"/>
      <c r="E5" s="208"/>
      <c r="F5" s="203" t="s">
        <v>23</v>
      </c>
      <c r="G5" s="203"/>
      <c r="H5" s="204"/>
      <c r="I5" s="203" t="s">
        <v>3</v>
      </c>
      <c r="J5" s="203"/>
      <c r="K5" s="204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57">
        <f t="shared" ref="D7:D19" si="0">IFERROR(C7/C$20,0)</f>
        <v>0</v>
      </c>
      <c r="E7" s="157">
        <f t="shared" ref="E7:E19" si="1">IFERROR(C7/C$31,0)</f>
        <v>0</v>
      </c>
      <c r="F7" s="127">
        <v>0</v>
      </c>
      <c r="G7" s="157">
        <f t="shared" ref="G7:G19" si="2">IFERROR(F7/F$20,0)</f>
        <v>0</v>
      </c>
      <c r="H7" s="157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25">
      <c r="B8" s="142" t="s">
        <v>100</v>
      </c>
      <c r="C8" s="127">
        <v>0</v>
      </c>
      <c r="D8" s="157">
        <f t="shared" si="0"/>
        <v>0</v>
      </c>
      <c r="E8" s="157">
        <f t="shared" si="1"/>
        <v>0</v>
      </c>
      <c r="F8" s="127">
        <v>0</v>
      </c>
      <c r="G8" s="157">
        <f t="shared" si="2"/>
        <v>0</v>
      </c>
      <c r="H8" s="157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57">
        <f t="shared" si="0"/>
        <v>0</v>
      </c>
      <c r="E9" s="157">
        <f t="shared" si="1"/>
        <v>0</v>
      </c>
      <c r="F9" s="127">
        <v>0</v>
      </c>
      <c r="G9" s="157">
        <f t="shared" si="2"/>
        <v>0</v>
      </c>
      <c r="H9" s="157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0</v>
      </c>
      <c r="D10" s="157">
        <f t="shared" si="0"/>
        <v>0</v>
      </c>
      <c r="E10" s="157">
        <f t="shared" si="1"/>
        <v>0</v>
      </c>
      <c r="F10" s="127">
        <v>0</v>
      </c>
      <c r="G10" s="157">
        <f t="shared" si="2"/>
        <v>0</v>
      </c>
      <c r="H10" s="157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7">
        <v>0</v>
      </c>
      <c r="D11" s="157">
        <f t="shared" si="0"/>
        <v>0</v>
      </c>
      <c r="E11" s="157">
        <f t="shared" si="1"/>
        <v>0</v>
      </c>
      <c r="F11" s="127">
        <v>0</v>
      </c>
      <c r="G11" s="157">
        <f t="shared" si="2"/>
        <v>0</v>
      </c>
      <c r="H11" s="157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162</v>
      </c>
      <c r="C12" s="127">
        <v>0</v>
      </c>
      <c r="D12" s="157">
        <f t="shared" si="0"/>
        <v>0</v>
      </c>
      <c r="E12" s="157">
        <f t="shared" si="1"/>
        <v>0</v>
      </c>
      <c r="F12" s="127">
        <v>0</v>
      </c>
      <c r="G12" s="157">
        <f t="shared" si="2"/>
        <v>0</v>
      </c>
      <c r="H12" s="157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27">
        <v>0</v>
      </c>
      <c r="D13" s="157">
        <f t="shared" si="0"/>
        <v>0</v>
      </c>
      <c r="E13" s="157">
        <f t="shared" si="1"/>
        <v>0</v>
      </c>
      <c r="F13" s="127">
        <v>0</v>
      </c>
      <c r="G13" s="157">
        <f t="shared" si="2"/>
        <v>0</v>
      </c>
      <c r="H13" s="157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27">
        <v>0</v>
      </c>
      <c r="D14" s="157">
        <f t="shared" si="0"/>
        <v>0</v>
      </c>
      <c r="E14" s="157">
        <f t="shared" si="1"/>
        <v>0</v>
      </c>
      <c r="F14" s="127">
        <v>0</v>
      </c>
      <c r="G14" s="157">
        <f t="shared" si="2"/>
        <v>0</v>
      </c>
      <c r="H14" s="157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183</v>
      </c>
      <c r="C15" s="127">
        <v>0</v>
      </c>
      <c r="D15" s="157">
        <f t="shared" si="0"/>
        <v>0</v>
      </c>
      <c r="E15" s="157">
        <f t="shared" si="1"/>
        <v>0</v>
      </c>
      <c r="F15" s="127">
        <v>0</v>
      </c>
      <c r="G15" s="157">
        <f t="shared" si="2"/>
        <v>0</v>
      </c>
      <c r="H15" s="157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217</v>
      </c>
      <c r="C16" s="127">
        <v>0</v>
      </c>
      <c r="D16" s="157">
        <f t="shared" si="0"/>
        <v>0</v>
      </c>
      <c r="E16" s="157">
        <f t="shared" si="1"/>
        <v>0</v>
      </c>
      <c r="F16" s="127">
        <v>0</v>
      </c>
      <c r="G16" s="157">
        <f t="shared" si="2"/>
        <v>0</v>
      </c>
      <c r="H16" s="157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218</v>
      </c>
      <c r="C17" s="127"/>
      <c r="D17" s="157"/>
      <c r="E17" s="157"/>
      <c r="F17" s="127"/>
      <c r="G17" s="157"/>
      <c r="H17" s="157"/>
      <c r="I17" s="44"/>
      <c r="J17" s="45"/>
      <c r="K17" s="47"/>
    </row>
    <row r="18" spans="2:11" x14ac:dyDescent="0.25">
      <c r="B18" s="43" t="s">
        <v>163</v>
      </c>
      <c r="C18" s="127">
        <v>0</v>
      </c>
      <c r="D18" s="157">
        <f t="shared" si="0"/>
        <v>0</v>
      </c>
      <c r="E18" s="157">
        <f t="shared" si="1"/>
        <v>0</v>
      </c>
      <c r="F18" s="127">
        <v>0</v>
      </c>
      <c r="G18" s="157">
        <f t="shared" si="2"/>
        <v>0</v>
      </c>
      <c r="H18" s="157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 x14ac:dyDescent="0.3">
      <c r="B19" s="43" t="s">
        <v>13</v>
      </c>
      <c r="C19" s="127">
        <v>0</v>
      </c>
      <c r="D19" s="157">
        <f t="shared" si="0"/>
        <v>0</v>
      </c>
      <c r="E19" s="157">
        <f t="shared" si="1"/>
        <v>0</v>
      </c>
      <c r="F19" s="127">
        <v>0</v>
      </c>
      <c r="G19" s="157">
        <f t="shared" si="2"/>
        <v>0</v>
      </c>
      <c r="H19" s="157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 x14ac:dyDescent="0.3">
      <c r="B20" s="60" t="s">
        <v>3</v>
      </c>
      <c r="C20" s="128">
        <f>SUM(C7:C19)</f>
        <v>0</v>
      </c>
      <c r="D20" s="62">
        <f>IFERROR(SUM(D7:D19),0)</f>
        <v>0</v>
      </c>
      <c r="E20" s="62">
        <f>IFERROR(SUM(E7:E19),0)</f>
        <v>0</v>
      </c>
      <c r="F20" s="128">
        <f>SUM(F7:F19)</f>
        <v>0</v>
      </c>
      <c r="G20" s="62">
        <f>IFERROR(SUM(G7:G19),0)</f>
        <v>0</v>
      </c>
      <c r="H20" s="62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 x14ac:dyDescent="0.25">
      <c r="B23" s="50" t="s">
        <v>15</v>
      </c>
      <c r="C23" s="129">
        <v>0</v>
      </c>
      <c r="D23" s="148"/>
      <c r="E23" s="158">
        <f>IFERROR(C23/C$31,0)</f>
        <v>0</v>
      </c>
      <c r="F23" s="129">
        <v>0</v>
      </c>
      <c r="G23" s="148"/>
      <c r="H23" s="158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25">
      <c r="B24" s="50" t="s">
        <v>16</v>
      </c>
      <c r="C24" s="129">
        <v>0</v>
      </c>
      <c r="D24" s="148"/>
      <c r="E24" s="158">
        <f t="shared" ref="E24:E28" si="8">IFERROR(C24/C$31,0)</f>
        <v>0</v>
      </c>
      <c r="F24" s="129">
        <v>0</v>
      </c>
      <c r="G24" s="148"/>
      <c r="H24" s="158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25">
      <c r="B25" s="50" t="s">
        <v>17</v>
      </c>
      <c r="C25" s="129">
        <v>0</v>
      </c>
      <c r="D25" s="148"/>
      <c r="E25" s="158">
        <f t="shared" si="8"/>
        <v>0</v>
      </c>
      <c r="F25" s="129">
        <v>0</v>
      </c>
      <c r="G25" s="148"/>
      <c r="H25" s="158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18</v>
      </c>
      <c r="C26" s="129">
        <v>0</v>
      </c>
      <c r="D26" s="148"/>
      <c r="E26" s="158">
        <f t="shared" si="8"/>
        <v>0</v>
      </c>
      <c r="F26" s="129">
        <v>0</v>
      </c>
      <c r="G26" s="148"/>
      <c r="H26" s="158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25">
      <c r="B27" s="50" t="s">
        <v>19</v>
      </c>
      <c r="C27" s="129">
        <v>0</v>
      </c>
      <c r="D27" s="148"/>
      <c r="E27" s="158">
        <f t="shared" si="8"/>
        <v>0</v>
      </c>
      <c r="F27" s="129">
        <v>0</v>
      </c>
      <c r="G27" s="148"/>
      <c r="H27" s="158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 x14ac:dyDescent="0.3">
      <c r="B28" s="55" t="s">
        <v>20</v>
      </c>
      <c r="C28" s="133">
        <v>0</v>
      </c>
      <c r="D28" s="149"/>
      <c r="E28" s="158">
        <f t="shared" si="8"/>
        <v>0</v>
      </c>
      <c r="F28" s="133">
        <v>0</v>
      </c>
      <c r="G28" s="149"/>
      <c r="H28" s="158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 x14ac:dyDescent="0.3">
      <c r="B29" s="60" t="s">
        <v>3</v>
      </c>
      <c r="C29" s="128">
        <f>SUM(C23:C28)</f>
        <v>0</v>
      </c>
      <c r="D29" s="147"/>
      <c r="E29" s="62">
        <f>IFERROR(SUM(E23:E28),0)</f>
        <v>0</v>
      </c>
      <c r="F29" s="128">
        <f>SUM(F23:F28)</f>
        <v>0</v>
      </c>
      <c r="G29" s="147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 x14ac:dyDescent="0.3">
      <c r="B30" s="59"/>
      <c r="C30" s="151"/>
      <c r="D30" s="150"/>
      <c r="E30" s="159"/>
      <c r="F30" s="151"/>
      <c r="G30" s="150"/>
      <c r="H30" s="159"/>
      <c r="I30" s="150"/>
      <c r="J30" s="150"/>
      <c r="K30" s="160"/>
    </row>
    <row r="31" spans="2:11" ht="16.5" thickTop="1" thickBot="1" x14ac:dyDescent="0.3">
      <c r="B31" s="60" t="s">
        <v>6</v>
      </c>
      <c r="C31" s="128">
        <f>SUM(C20,C29)</f>
        <v>0</v>
      </c>
      <c r="D31" s="147"/>
      <c r="E31" s="62">
        <f>IFERROR(SUM(E20,E29),0)</f>
        <v>0</v>
      </c>
      <c r="F31" s="128">
        <f>SUM(F20,F29)</f>
        <v>0</v>
      </c>
      <c r="G31" s="147"/>
      <c r="H31" s="62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3">
      <c r="B32" s="196" t="s">
        <v>56</v>
      </c>
      <c r="C32" s="197"/>
      <c r="D32" s="197"/>
      <c r="E32" s="197"/>
      <c r="F32" s="197"/>
      <c r="G32" s="197"/>
      <c r="H32" s="197"/>
      <c r="I32" s="197"/>
      <c r="J32" s="197"/>
      <c r="K32" s="19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K32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147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203" t="s">
        <v>115</v>
      </c>
      <c r="D5" s="208"/>
      <c r="E5" s="208"/>
      <c r="F5" s="203" t="s">
        <v>24</v>
      </c>
      <c r="G5" s="203"/>
      <c r="H5" s="204"/>
      <c r="I5" s="203" t="s">
        <v>3</v>
      </c>
      <c r="J5" s="203"/>
      <c r="K5" s="204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55">
        <f t="shared" ref="D7:D19" si="0">IFERROR(C7/C$20,0)</f>
        <v>0</v>
      </c>
      <c r="E7" s="155">
        <f t="shared" ref="E7:E19" si="1">IFERROR(C7/C$31,0)</f>
        <v>0</v>
      </c>
      <c r="F7" s="127">
        <v>4.7222222222222223E-3</v>
      </c>
      <c r="G7" s="162">
        <f t="shared" ref="G7:G19" si="2">IFERROR(F7/F$20,0)</f>
        <v>5.6198347107438013E-2</v>
      </c>
      <c r="H7" s="162">
        <f t="shared" ref="H7:H19" si="3">IFERROR(F7/F$31,0)</f>
        <v>4.6054859464950894E-2</v>
      </c>
      <c r="I7" s="44">
        <f>SUM(C7,F7)</f>
        <v>4.7222222222222223E-3</v>
      </c>
      <c r="J7" s="45">
        <f t="shared" ref="J7:J19" si="4">IFERROR(I7/I$20,0)</f>
        <v>5.6198347107438013E-2</v>
      </c>
      <c r="K7" s="47">
        <f t="shared" ref="K7:K19" si="5">IFERROR(I7/I$31,0)</f>
        <v>4.6054859464950894E-2</v>
      </c>
    </row>
    <row r="8" spans="2:11" x14ac:dyDescent="0.25">
      <c r="B8" s="142" t="s">
        <v>100</v>
      </c>
      <c r="C8" s="127">
        <v>0</v>
      </c>
      <c r="D8" s="155">
        <f t="shared" si="0"/>
        <v>0</v>
      </c>
      <c r="E8" s="155">
        <f t="shared" si="1"/>
        <v>0</v>
      </c>
      <c r="F8" s="127">
        <v>7.060185185185185E-3</v>
      </c>
      <c r="G8" s="162">
        <f t="shared" si="2"/>
        <v>8.4022038567493101E-2</v>
      </c>
      <c r="H8" s="162">
        <f t="shared" si="3"/>
        <v>6.885653008240207E-2</v>
      </c>
      <c r="I8" s="44">
        <f t="shared" ref="I8:I19" si="6">SUM(C8,F8)</f>
        <v>7.060185185185185E-3</v>
      </c>
      <c r="J8" s="45">
        <f t="shared" si="4"/>
        <v>8.4022038567493101E-2</v>
      </c>
      <c r="K8" s="47">
        <f t="shared" si="5"/>
        <v>6.885653008240207E-2</v>
      </c>
    </row>
    <row r="9" spans="2:11" x14ac:dyDescent="0.25">
      <c r="B9" s="43" t="s">
        <v>51</v>
      </c>
      <c r="C9" s="127">
        <v>0</v>
      </c>
      <c r="D9" s="155">
        <f t="shared" si="0"/>
        <v>0</v>
      </c>
      <c r="E9" s="155">
        <f t="shared" si="1"/>
        <v>0</v>
      </c>
      <c r="F9" s="127">
        <v>2.650462962962963E-3</v>
      </c>
      <c r="G9" s="162">
        <f t="shared" si="2"/>
        <v>3.1542699724517904E-2</v>
      </c>
      <c r="H9" s="162">
        <f t="shared" si="3"/>
        <v>2.5849418670278811E-2</v>
      </c>
      <c r="I9" s="44">
        <f t="shared" si="6"/>
        <v>2.650462962962963E-3</v>
      </c>
      <c r="J9" s="45">
        <f t="shared" si="4"/>
        <v>3.1542699724517904E-2</v>
      </c>
      <c r="K9" s="47">
        <f t="shared" si="5"/>
        <v>2.5849418670278811E-2</v>
      </c>
    </row>
    <row r="10" spans="2:11" x14ac:dyDescent="0.25">
      <c r="B10" s="43" t="s">
        <v>11</v>
      </c>
      <c r="C10" s="127">
        <v>0</v>
      </c>
      <c r="D10" s="155">
        <f t="shared" si="0"/>
        <v>0</v>
      </c>
      <c r="E10" s="155">
        <f t="shared" si="1"/>
        <v>0</v>
      </c>
      <c r="F10" s="127">
        <v>1.8668981481481484E-2</v>
      </c>
      <c r="G10" s="162">
        <f t="shared" si="2"/>
        <v>0.22217630853994491</v>
      </c>
      <c r="H10" s="162">
        <f t="shared" si="3"/>
        <v>0.18207472626707305</v>
      </c>
      <c r="I10" s="44">
        <f t="shared" si="6"/>
        <v>1.8668981481481484E-2</v>
      </c>
      <c r="J10" s="45">
        <f t="shared" si="4"/>
        <v>0.22217630853994491</v>
      </c>
      <c r="K10" s="47">
        <f t="shared" si="5"/>
        <v>0.18207472626707305</v>
      </c>
    </row>
    <row r="11" spans="2:11" x14ac:dyDescent="0.25">
      <c r="B11" s="43" t="s">
        <v>12</v>
      </c>
      <c r="C11" s="127">
        <v>0</v>
      </c>
      <c r="D11" s="155">
        <f t="shared" si="0"/>
        <v>0</v>
      </c>
      <c r="E11" s="155">
        <f t="shared" si="1"/>
        <v>0</v>
      </c>
      <c r="F11" s="127">
        <v>3.1365740740740737E-3</v>
      </c>
      <c r="G11" s="162">
        <f t="shared" si="2"/>
        <v>3.7327823691460045E-2</v>
      </c>
      <c r="H11" s="162">
        <f t="shared" si="3"/>
        <v>3.0590360085788457E-2</v>
      </c>
      <c r="I11" s="44">
        <f t="shared" si="6"/>
        <v>3.1365740740740737E-3</v>
      </c>
      <c r="J11" s="45">
        <f t="shared" si="4"/>
        <v>3.7327823691460045E-2</v>
      </c>
      <c r="K11" s="47">
        <f t="shared" si="5"/>
        <v>3.0590360085788457E-2</v>
      </c>
    </row>
    <row r="12" spans="2:11" x14ac:dyDescent="0.25">
      <c r="B12" s="43" t="s">
        <v>162</v>
      </c>
      <c r="C12" s="127">
        <v>0</v>
      </c>
      <c r="D12" s="155">
        <f t="shared" si="0"/>
        <v>0</v>
      </c>
      <c r="E12" s="155">
        <f t="shared" si="1"/>
        <v>0</v>
      </c>
      <c r="F12" s="127">
        <v>1.8865740740740742E-2</v>
      </c>
      <c r="G12" s="162">
        <f t="shared" si="2"/>
        <v>0.22451790633608815</v>
      </c>
      <c r="H12" s="162">
        <f t="shared" si="3"/>
        <v>0.18399367874477932</v>
      </c>
      <c r="I12" s="44">
        <f t="shared" si="6"/>
        <v>1.8865740740740742E-2</v>
      </c>
      <c r="J12" s="45">
        <f t="shared" si="4"/>
        <v>0.22451790633608815</v>
      </c>
      <c r="K12" s="47">
        <f t="shared" si="5"/>
        <v>0.18399367874477932</v>
      </c>
    </row>
    <row r="13" spans="2:11" x14ac:dyDescent="0.25">
      <c r="B13" s="43" t="s">
        <v>106</v>
      </c>
      <c r="C13" s="127">
        <v>0</v>
      </c>
      <c r="D13" s="155">
        <f t="shared" si="0"/>
        <v>0</v>
      </c>
      <c r="E13" s="155">
        <f t="shared" si="1"/>
        <v>0</v>
      </c>
      <c r="F13" s="127">
        <v>1.6203703703703703E-4</v>
      </c>
      <c r="G13" s="162">
        <f t="shared" si="2"/>
        <v>1.9283746556473828E-3</v>
      </c>
      <c r="H13" s="162">
        <f t="shared" si="3"/>
        <v>1.5803138051698835E-3</v>
      </c>
      <c r="I13" s="44">
        <f t="shared" si="6"/>
        <v>1.6203703703703703E-4</v>
      </c>
      <c r="J13" s="45">
        <f t="shared" si="4"/>
        <v>1.9283746556473828E-3</v>
      </c>
      <c r="K13" s="47">
        <f t="shared" si="5"/>
        <v>1.5803138051698835E-3</v>
      </c>
    </row>
    <row r="14" spans="2:11" x14ac:dyDescent="0.25">
      <c r="B14" s="43" t="s">
        <v>107</v>
      </c>
      <c r="C14" s="127">
        <v>0</v>
      </c>
      <c r="D14" s="155">
        <f t="shared" si="0"/>
        <v>0</v>
      </c>
      <c r="E14" s="155">
        <f t="shared" si="1"/>
        <v>0</v>
      </c>
      <c r="F14" s="127"/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183</v>
      </c>
      <c r="C15" s="127">
        <v>0</v>
      </c>
      <c r="D15" s="155">
        <f t="shared" si="0"/>
        <v>0</v>
      </c>
      <c r="E15" s="155">
        <f t="shared" si="1"/>
        <v>0</v>
      </c>
      <c r="F15" s="127">
        <v>6.0532407407407401E-3</v>
      </c>
      <c r="G15" s="162">
        <f t="shared" si="2"/>
        <v>7.2038567493112937E-2</v>
      </c>
      <c r="H15" s="162">
        <f t="shared" si="3"/>
        <v>5.9036008578846354E-2</v>
      </c>
      <c r="I15" s="44">
        <f t="shared" si="6"/>
        <v>6.0532407407407401E-3</v>
      </c>
      <c r="J15" s="45">
        <f t="shared" si="4"/>
        <v>7.2038567493112937E-2</v>
      </c>
      <c r="K15" s="47">
        <f t="shared" si="5"/>
        <v>5.9036008578846354E-2</v>
      </c>
    </row>
    <row r="16" spans="2:11" x14ac:dyDescent="0.25">
      <c r="B16" s="43" t="s">
        <v>217</v>
      </c>
      <c r="C16" s="127">
        <v>0</v>
      </c>
      <c r="D16" s="155">
        <f t="shared" si="0"/>
        <v>0</v>
      </c>
      <c r="E16" s="155">
        <f t="shared" si="1"/>
        <v>0</v>
      </c>
      <c r="F16" s="127"/>
      <c r="G16" s="162">
        <f t="shared" ref="G16:G17" si="7">IFERROR(F16/F$20,0)</f>
        <v>0</v>
      </c>
      <c r="H16" s="162">
        <f t="shared" ref="H16:H17" si="8">IFERROR(F16/F$31,0)</f>
        <v>0</v>
      </c>
      <c r="I16" s="44">
        <f t="shared" ref="I16:I17" si="9">SUM(C16,F16)</f>
        <v>0</v>
      </c>
      <c r="J16" s="45">
        <f t="shared" ref="J16:J17" si="10">IFERROR(I16/I$20,0)</f>
        <v>0</v>
      </c>
      <c r="K16" s="47">
        <f t="shared" ref="K16:K17" si="11">IFERROR(I16/I$31,0)</f>
        <v>0</v>
      </c>
    </row>
    <row r="17" spans="2:11" x14ac:dyDescent="0.25">
      <c r="B17" s="43" t="s">
        <v>218</v>
      </c>
      <c r="C17" s="127"/>
      <c r="D17" s="155"/>
      <c r="E17" s="155"/>
      <c r="F17" s="127">
        <v>9.7222222222222206E-3</v>
      </c>
      <c r="G17" s="162">
        <f t="shared" si="7"/>
        <v>0.11570247933884295</v>
      </c>
      <c r="H17" s="162">
        <f t="shared" si="8"/>
        <v>9.481882831019299E-2</v>
      </c>
      <c r="I17" s="44">
        <f t="shared" si="9"/>
        <v>9.7222222222222206E-3</v>
      </c>
      <c r="J17" s="45">
        <f t="shared" si="10"/>
        <v>0.11570247933884295</v>
      </c>
      <c r="K17" s="47">
        <f t="shared" si="11"/>
        <v>9.481882831019299E-2</v>
      </c>
    </row>
    <row r="18" spans="2:11" x14ac:dyDescent="0.25">
      <c r="B18" s="43" t="s">
        <v>163</v>
      </c>
      <c r="C18" s="127">
        <v>0</v>
      </c>
      <c r="D18" s="155">
        <f t="shared" si="0"/>
        <v>0</v>
      </c>
      <c r="E18" s="155">
        <f t="shared" si="1"/>
        <v>0</v>
      </c>
      <c r="F18" s="127"/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 x14ac:dyDescent="0.3">
      <c r="B19" s="43" t="s">
        <v>13</v>
      </c>
      <c r="C19" s="127">
        <v>0</v>
      </c>
      <c r="D19" s="155">
        <f t="shared" si="0"/>
        <v>0</v>
      </c>
      <c r="E19" s="155">
        <f t="shared" si="1"/>
        <v>0</v>
      </c>
      <c r="F19" s="127">
        <v>1.298611111111111E-2</v>
      </c>
      <c r="G19" s="162">
        <f t="shared" si="2"/>
        <v>0.15454545454545451</v>
      </c>
      <c r="H19" s="162">
        <f t="shared" si="3"/>
        <v>0.12665086352861493</v>
      </c>
      <c r="I19" s="44">
        <f t="shared" si="6"/>
        <v>1.298611111111111E-2</v>
      </c>
      <c r="J19" s="45">
        <f t="shared" si="4"/>
        <v>0.15454545454545451</v>
      </c>
      <c r="K19" s="47">
        <f t="shared" si="5"/>
        <v>0.12665086352861493</v>
      </c>
    </row>
    <row r="20" spans="2:11" ht="16.5" thickTop="1" thickBot="1" x14ac:dyDescent="0.3">
      <c r="B20" s="60" t="s">
        <v>3</v>
      </c>
      <c r="C20" s="128">
        <f>SUM(C7:C19)</f>
        <v>0</v>
      </c>
      <c r="D20" s="147">
        <f>IFERROR(SUM(D7:D19),0)</f>
        <v>0</v>
      </c>
      <c r="E20" s="147">
        <f>IFERROR(SUM(E7:E19),0)</f>
        <v>0</v>
      </c>
      <c r="F20" s="128">
        <f>SUM(F7:F19)</f>
        <v>8.4027777777777785E-2</v>
      </c>
      <c r="G20" s="163">
        <f>IFERROR(SUM(G7:G19),0)</f>
        <v>0.99999999999999989</v>
      </c>
      <c r="H20" s="163">
        <f>IFERROR(SUM(H7:H19),0)</f>
        <v>0.81950558753809677</v>
      </c>
      <c r="I20" s="61">
        <f>SUM(I7:I19)</f>
        <v>8.4027777777777785E-2</v>
      </c>
      <c r="J20" s="62">
        <f>IFERROR(SUM(J7:J19),0)</f>
        <v>0.99999999999999989</v>
      </c>
      <c r="K20" s="63">
        <f>IFERROR(SUM(K7:K19),0)</f>
        <v>0.81950558753809677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 x14ac:dyDescent="0.25">
      <c r="B23" s="50" t="s">
        <v>15</v>
      </c>
      <c r="C23" s="129">
        <v>0</v>
      </c>
      <c r="D23" s="148"/>
      <c r="E23" s="164">
        <f>IFERROR(C23/C$31,0)</f>
        <v>0</v>
      </c>
      <c r="F23" s="129">
        <v>1.5046296296296297E-4</v>
      </c>
      <c r="G23" s="148"/>
      <c r="H23" s="164">
        <f>IFERROR(F23/F$31,0)</f>
        <v>1.467434247657749E-3</v>
      </c>
      <c r="I23" s="44">
        <f t="shared" ref="I23:I28" si="12">SUM(C23,F23)</f>
        <v>1.5046296296296297E-4</v>
      </c>
      <c r="J23" s="51"/>
      <c r="K23" s="47">
        <f>IFERROR(I23/I$31,0)</f>
        <v>1.467434247657749E-3</v>
      </c>
    </row>
    <row r="24" spans="2:11" x14ac:dyDescent="0.25">
      <c r="B24" s="50" t="s">
        <v>16</v>
      </c>
      <c r="C24" s="129">
        <v>0</v>
      </c>
      <c r="D24" s="148"/>
      <c r="E24" s="164">
        <f t="shared" ref="E24:E28" si="13">IFERROR(C24/C$31,0)</f>
        <v>0</v>
      </c>
      <c r="F24" s="129">
        <v>2.6620370370370372E-4</v>
      </c>
      <c r="G24" s="148"/>
      <c r="H24" s="164">
        <f t="shared" ref="H24:H28" si="14">IFERROR(F24/F$31,0)</f>
        <v>2.5962298227790947E-3</v>
      </c>
      <c r="I24" s="44">
        <f t="shared" si="12"/>
        <v>2.6620370370370372E-4</v>
      </c>
      <c r="J24" s="51"/>
      <c r="K24" s="47">
        <f t="shared" ref="K24:K28" si="15">IFERROR(I24/I$31,0)</f>
        <v>2.5962298227790947E-3</v>
      </c>
    </row>
    <row r="25" spans="2:11" x14ac:dyDescent="0.25">
      <c r="B25" s="50" t="s">
        <v>17</v>
      </c>
      <c r="C25" s="129">
        <v>0</v>
      </c>
      <c r="D25" s="148"/>
      <c r="E25" s="164">
        <f t="shared" si="13"/>
        <v>0</v>
      </c>
      <c r="F25" s="129">
        <v>4.5138888888888892E-4</v>
      </c>
      <c r="G25" s="148"/>
      <c r="H25" s="164">
        <f t="shared" si="14"/>
        <v>4.4023027429732475E-3</v>
      </c>
      <c r="I25" s="44">
        <f t="shared" si="12"/>
        <v>4.5138888888888892E-4</v>
      </c>
      <c r="J25" s="51"/>
      <c r="K25" s="47">
        <f t="shared" si="15"/>
        <v>4.4023027429732475E-3</v>
      </c>
    </row>
    <row r="26" spans="2:11" x14ac:dyDescent="0.25">
      <c r="B26" s="50" t="s">
        <v>18</v>
      </c>
      <c r="C26" s="129">
        <v>0</v>
      </c>
      <c r="D26" s="148"/>
      <c r="E26" s="164">
        <f t="shared" si="13"/>
        <v>0</v>
      </c>
      <c r="F26" s="129">
        <v>2.476851851851852E-3</v>
      </c>
      <c r="G26" s="148"/>
      <c r="H26" s="164">
        <f t="shared" si="14"/>
        <v>2.4156225307596792E-2</v>
      </c>
      <c r="I26" s="44">
        <f t="shared" si="12"/>
        <v>2.476851851851852E-3</v>
      </c>
      <c r="J26" s="51"/>
      <c r="K26" s="47">
        <f t="shared" si="15"/>
        <v>2.4156225307596792E-2</v>
      </c>
    </row>
    <row r="27" spans="2:11" x14ac:dyDescent="0.25">
      <c r="B27" s="50" t="s">
        <v>19</v>
      </c>
      <c r="C27" s="129">
        <v>0</v>
      </c>
      <c r="D27" s="148"/>
      <c r="E27" s="164">
        <f t="shared" si="13"/>
        <v>0</v>
      </c>
      <c r="F27" s="129">
        <v>1.5162037037037035E-2</v>
      </c>
      <c r="G27" s="148"/>
      <c r="H27" s="164">
        <f t="shared" si="14"/>
        <v>0.14787222034089623</v>
      </c>
      <c r="I27" s="44">
        <f t="shared" si="12"/>
        <v>1.5162037037037035E-2</v>
      </c>
      <c r="J27" s="51"/>
      <c r="K27" s="47">
        <f t="shared" si="15"/>
        <v>0.14787222034089623</v>
      </c>
    </row>
    <row r="28" spans="2:11" ht="15.75" thickBot="1" x14ac:dyDescent="0.3">
      <c r="B28" s="55" t="s">
        <v>20</v>
      </c>
      <c r="C28" s="133">
        <v>0</v>
      </c>
      <c r="D28" s="149"/>
      <c r="E28" s="164">
        <f t="shared" si="13"/>
        <v>0</v>
      </c>
      <c r="F28" s="133"/>
      <c r="G28" s="149"/>
      <c r="H28" s="164">
        <f t="shared" si="14"/>
        <v>0</v>
      </c>
      <c r="I28" s="44">
        <f t="shared" si="12"/>
        <v>0</v>
      </c>
      <c r="J28" s="56"/>
      <c r="K28" s="47">
        <f t="shared" si="15"/>
        <v>0</v>
      </c>
    </row>
    <row r="29" spans="2:11" ht="16.5" thickTop="1" thickBot="1" x14ac:dyDescent="0.3">
      <c r="B29" s="60" t="s">
        <v>3</v>
      </c>
      <c r="C29" s="128">
        <f>SUM(C23:C28)</f>
        <v>0</v>
      </c>
      <c r="D29" s="147"/>
      <c r="E29" s="163">
        <f>IFERROR(SUM(E23:E28),0)</f>
        <v>0</v>
      </c>
      <c r="F29" s="128">
        <f>SUM(F23:F28)</f>
        <v>1.8506944444444444E-2</v>
      </c>
      <c r="G29" s="147"/>
      <c r="H29" s="163">
        <f>IFERROR(SUM(H23:H28),0)</f>
        <v>0.18049441246190312</v>
      </c>
      <c r="I29" s="61">
        <f>SUM(I23:I28)</f>
        <v>1.8506944444444444E-2</v>
      </c>
      <c r="J29" s="62"/>
      <c r="K29" s="63">
        <f>IFERROR(SUM(K23:K28),0)</f>
        <v>0.18049441246190312</v>
      </c>
    </row>
    <row r="30" spans="2:11" ht="16.5" thickTop="1" thickBot="1" x14ac:dyDescent="0.3">
      <c r="B30" s="59"/>
      <c r="C30" s="151"/>
      <c r="D30" s="150"/>
      <c r="E30" s="165"/>
      <c r="F30" s="151"/>
      <c r="G30" s="150"/>
      <c r="H30" s="165"/>
      <c r="I30" s="150"/>
      <c r="J30" s="150"/>
      <c r="K30" s="160"/>
    </row>
    <row r="31" spans="2:11" ht="16.5" thickTop="1" thickBot="1" x14ac:dyDescent="0.3">
      <c r="B31" s="60" t="s">
        <v>6</v>
      </c>
      <c r="C31" s="128">
        <f>SUM(C20,C29)</f>
        <v>0</v>
      </c>
      <c r="D31" s="147"/>
      <c r="E31" s="163">
        <f>IFERROR(SUM(E20,E29),0)</f>
        <v>0</v>
      </c>
      <c r="F31" s="128">
        <f>SUM(F20,F29)</f>
        <v>0.10253472222222224</v>
      </c>
      <c r="G31" s="147"/>
      <c r="H31" s="163">
        <f>IFERROR(SUM(H20,H29),0)</f>
        <v>0.99999999999999989</v>
      </c>
      <c r="I31" s="61">
        <f>SUM(I20,I29)</f>
        <v>0.10253472222222224</v>
      </c>
      <c r="J31" s="64"/>
      <c r="K31" s="66">
        <f>IFERROR(SUM(K20,K29),0)</f>
        <v>0.99999999999999989</v>
      </c>
    </row>
    <row r="32" spans="2:11" ht="66" customHeight="1" thickTop="1" thickBot="1" x14ac:dyDescent="0.3">
      <c r="B32" s="196" t="s">
        <v>221</v>
      </c>
      <c r="C32" s="197"/>
      <c r="D32" s="197"/>
      <c r="E32" s="197"/>
      <c r="F32" s="197"/>
      <c r="G32" s="197"/>
      <c r="H32" s="197"/>
      <c r="I32" s="197"/>
      <c r="J32" s="197"/>
      <c r="K32" s="19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K32"/>
  <sheetViews>
    <sheetView showGridLines="0" showZeros="0" view="pageBreakPreview" zoomScaleNormal="80" zoomScaleSheetLayoutView="100" zoomScalePageLayoutView="9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148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203" t="s">
        <v>116</v>
      </c>
      <c r="D5" s="208"/>
      <c r="E5" s="208"/>
      <c r="F5" s="203" t="s">
        <v>117</v>
      </c>
      <c r="G5" s="203"/>
      <c r="H5" s="204"/>
      <c r="I5" s="203" t="s">
        <v>3</v>
      </c>
      <c r="J5" s="203"/>
      <c r="K5" s="204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62">
        <f t="shared" ref="D7:D19" si="0">IFERROR(C7/C$20,0)</f>
        <v>0</v>
      </c>
      <c r="E7" s="162">
        <f t="shared" ref="E7:E19" si="1">IFERROR(C7/C$31,0)</f>
        <v>0</v>
      </c>
      <c r="F7" s="127">
        <v>0</v>
      </c>
      <c r="G7" s="162">
        <f t="shared" ref="G7:G19" si="2">IFERROR(F7/F$20,0)</f>
        <v>0</v>
      </c>
      <c r="H7" s="162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25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>
        <v>0</v>
      </c>
      <c r="G8" s="162">
        <f t="shared" si="2"/>
        <v>0</v>
      </c>
      <c r="H8" s="162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0</v>
      </c>
      <c r="D10" s="162">
        <f t="shared" si="0"/>
        <v>0</v>
      </c>
      <c r="E10" s="162">
        <f t="shared" si="1"/>
        <v>0</v>
      </c>
      <c r="F10" s="127">
        <v>0</v>
      </c>
      <c r="G10" s="162">
        <f t="shared" si="2"/>
        <v>0</v>
      </c>
      <c r="H10" s="162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>
        <v>0</v>
      </c>
      <c r="G11" s="162">
        <f t="shared" si="2"/>
        <v>0</v>
      </c>
      <c r="H11" s="162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162</v>
      </c>
      <c r="C12" s="127">
        <v>0</v>
      </c>
      <c r="D12" s="162">
        <f t="shared" si="0"/>
        <v>0</v>
      </c>
      <c r="E12" s="162">
        <f t="shared" si="1"/>
        <v>0</v>
      </c>
      <c r="F12" s="127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27">
        <v>0</v>
      </c>
      <c r="D13" s="162">
        <f t="shared" si="0"/>
        <v>0</v>
      </c>
      <c r="E13" s="162">
        <f t="shared" si="1"/>
        <v>0</v>
      </c>
      <c r="F13" s="127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27">
        <v>0</v>
      </c>
      <c r="D14" s="162">
        <f t="shared" si="0"/>
        <v>0</v>
      </c>
      <c r="E14" s="162">
        <f t="shared" si="1"/>
        <v>0</v>
      </c>
      <c r="F14" s="127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183</v>
      </c>
      <c r="C15" s="127">
        <v>0</v>
      </c>
      <c r="D15" s="162">
        <f t="shared" si="0"/>
        <v>0</v>
      </c>
      <c r="E15" s="162">
        <f t="shared" si="1"/>
        <v>0</v>
      </c>
      <c r="F15" s="127">
        <v>0</v>
      </c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217</v>
      </c>
      <c r="C16" s="127">
        <v>0</v>
      </c>
      <c r="D16" s="162">
        <f t="shared" si="0"/>
        <v>0</v>
      </c>
      <c r="E16" s="162">
        <f t="shared" si="1"/>
        <v>0</v>
      </c>
      <c r="F16" s="127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218</v>
      </c>
      <c r="C17" s="127"/>
      <c r="D17" s="162"/>
      <c r="E17" s="162"/>
      <c r="F17" s="127"/>
      <c r="G17" s="162"/>
      <c r="H17" s="162"/>
      <c r="I17" s="44"/>
      <c r="J17" s="45"/>
      <c r="K17" s="47"/>
    </row>
    <row r="18" spans="2:11" x14ac:dyDescent="0.25">
      <c r="B18" s="43" t="s">
        <v>163</v>
      </c>
      <c r="C18" s="127">
        <v>0</v>
      </c>
      <c r="D18" s="162">
        <f t="shared" si="0"/>
        <v>0</v>
      </c>
      <c r="E18" s="162">
        <f t="shared" si="1"/>
        <v>0</v>
      </c>
      <c r="F18" s="127">
        <v>0</v>
      </c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 x14ac:dyDescent="0.3">
      <c r="B19" s="43" t="s">
        <v>13</v>
      </c>
      <c r="C19" s="127">
        <v>0</v>
      </c>
      <c r="D19" s="162">
        <f t="shared" si="0"/>
        <v>0</v>
      </c>
      <c r="E19" s="162">
        <f t="shared" si="1"/>
        <v>0</v>
      </c>
      <c r="F19" s="127">
        <v>0</v>
      </c>
      <c r="G19" s="162">
        <f t="shared" si="2"/>
        <v>0</v>
      </c>
      <c r="H19" s="162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 x14ac:dyDescent="0.3">
      <c r="B20" s="60" t="s">
        <v>3</v>
      </c>
      <c r="C20" s="128">
        <f>SUM(C7:C19)</f>
        <v>0</v>
      </c>
      <c r="D20" s="163">
        <f>IFERROR(SUM(D7:D19),0)</f>
        <v>0</v>
      </c>
      <c r="E20" s="163">
        <f>IFERROR(SUM(E7:E19),0)</f>
        <v>0</v>
      </c>
      <c r="F20" s="128">
        <f>SUM(F7:F19)</f>
        <v>0</v>
      </c>
      <c r="G20" s="163">
        <f>IFERROR(SUM(G7:G19),0)</f>
        <v>0</v>
      </c>
      <c r="H20" s="163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/>
      <c r="E22" s="166" t="s">
        <v>5</v>
      </c>
      <c r="F22" s="125" t="s">
        <v>4</v>
      </c>
      <c r="G22" s="125"/>
      <c r="H22" s="166" t="s">
        <v>5</v>
      </c>
      <c r="I22" s="41" t="s">
        <v>4</v>
      </c>
      <c r="J22" s="48"/>
      <c r="K22" s="49" t="s">
        <v>5</v>
      </c>
    </row>
    <row r="23" spans="2:11" x14ac:dyDescent="0.25">
      <c r="B23" s="50" t="s">
        <v>15</v>
      </c>
      <c r="C23" s="129">
        <v>0</v>
      </c>
      <c r="D23" s="148"/>
      <c r="E23" s="164">
        <f>IFERROR(C23/C$31,0)</f>
        <v>0</v>
      </c>
      <c r="F23" s="129">
        <v>0</v>
      </c>
      <c r="G23" s="148"/>
      <c r="H23" s="164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25">
      <c r="B24" s="50" t="s">
        <v>16</v>
      </c>
      <c r="C24" s="129">
        <v>0</v>
      </c>
      <c r="D24" s="148"/>
      <c r="E24" s="164">
        <f t="shared" ref="E24:E28" si="8">IFERROR(C24/C$31,0)</f>
        <v>0</v>
      </c>
      <c r="F24" s="129">
        <v>0</v>
      </c>
      <c r="G24" s="148"/>
      <c r="H24" s="164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25">
      <c r="B25" s="50" t="s">
        <v>17</v>
      </c>
      <c r="C25" s="129">
        <v>0</v>
      </c>
      <c r="D25" s="148"/>
      <c r="E25" s="164">
        <f t="shared" si="8"/>
        <v>0</v>
      </c>
      <c r="F25" s="129">
        <v>0</v>
      </c>
      <c r="G25" s="148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18</v>
      </c>
      <c r="C26" s="129">
        <v>0</v>
      </c>
      <c r="D26" s="148"/>
      <c r="E26" s="164">
        <f t="shared" si="8"/>
        <v>0</v>
      </c>
      <c r="F26" s="129">
        <v>0</v>
      </c>
      <c r="G26" s="148"/>
      <c r="H26" s="16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25">
      <c r="B27" s="50" t="s">
        <v>19</v>
      </c>
      <c r="C27" s="129">
        <v>0</v>
      </c>
      <c r="D27" s="148"/>
      <c r="E27" s="164">
        <f t="shared" si="8"/>
        <v>0</v>
      </c>
      <c r="F27" s="129">
        <v>0</v>
      </c>
      <c r="G27" s="148"/>
      <c r="H27" s="164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 x14ac:dyDescent="0.3">
      <c r="B28" s="55" t="s">
        <v>20</v>
      </c>
      <c r="C28" s="133">
        <v>0</v>
      </c>
      <c r="D28" s="149"/>
      <c r="E28" s="164">
        <f t="shared" si="8"/>
        <v>0</v>
      </c>
      <c r="F28" s="133">
        <v>0</v>
      </c>
      <c r="G28" s="149"/>
      <c r="H28" s="164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 x14ac:dyDescent="0.3">
      <c r="B29" s="60" t="s">
        <v>3</v>
      </c>
      <c r="C29" s="128">
        <f>SUM(C23:C28)</f>
        <v>0</v>
      </c>
      <c r="D29" s="147"/>
      <c r="E29" s="163">
        <f>IFERROR(SUM(E23:E28),0)</f>
        <v>0</v>
      </c>
      <c r="F29" s="128">
        <f>SUM(F23:F28)</f>
        <v>0</v>
      </c>
      <c r="G29" s="147"/>
      <c r="H29" s="163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 x14ac:dyDescent="0.3">
      <c r="B30" s="59"/>
      <c r="C30" s="151"/>
      <c r="D30" s="150"/>
      <c r="E30" s="165"/>
      <c r="F30" s="151"/>
      <c r="G30" s="150"/>
      <c r="H30" s="165"/>
      <c r="I30" s="150"/>
      <c r="J30" s="150"/>
      <c r="K30" s="160"/>
    </row>
    <row r="31" spans="2:11" ht="16.5" thickTop="1" thickBot="1" x14ac:dyDescent="0.3">
      <c r="B31" s="60" t="s">
        <v>6</v>
      </c>
      <c r="C31" s="128">
        <f>SUM(C20,C29)</f>
        <v>0</v>
      </c>
      <c r="D31" s="147"/>
      <c r="E31" s="163">
        <f>IFERROR(SUM(E20,E29),0)</f>
        <v>0</v>
      </c>
      <c r="F31" s="128">
        <f>SUM(F20,F29)</f>
        <v>0</v>
      </c>
      <c r="G31" s="147"/>
      <c r="H31" s="163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3">
      <c r="B32" s="196" t="s">
        <v>46</v>
      </c>
      <c r="C32" s="197"/>
      <c r="D32" s="197"/>
      <c r="E32" s="197"/>
      <c r="F32" s="197"/>
      <c r="G32" s="197"/>
      <c r="H32" s="197"/>
      <c r="I32" s="197"/>
      <c r="J32" s="197"/>
      <c r="K32" s="19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K32"/>
  <sheetViews>
    <sheetView showGridLines="0" showZeros="0" view="pageBreakPreview" zoomScaleNormal="80" zoomScaleSheetLayoutView="100" zoomScalePageLayoutView="8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149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203" t="s">
        <v>118</v>
      </c>
      <c r="D5" s="208"/>
      <c r="E5" s="208"/>
      <c r="F5" s="203" t="s">
        <v>22</v>
      </c>
      <c r="G5" s="203"/>
      <c r="H5" s="204"/>
      <c r="I5" s="203" t="s">
        <v>3</v>
      </c>
      <c r="J5" s="203"/>
      <c r="K5" s="204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62">
        <f t="shared" ref="D7:D19" si="0">IFERROR(C7/C$20,0)</f>
        <v>0</v>
      </c>
      <c r="E7" s="162">
        <f t="shared" ref="E7:E19" si="1">IFERROR(C7/C$31,0)</f>
        <v>0</v>
      </c>
      <c r="F7" s="127"/>
      <c r="G7" s="162">
        <f t="shared" ref="G7:G19" si="2">IFERROR(F7/F$20,0)</f>
        <v>0</v>
      </c>
      <c r="H7" s="162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25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>
        <v>6.2037037037037043E-3</v>
      </c>
      <c r="G8" s="162">
        <f t="shared" si="2"/>
        <v>0.25893719806763288</v>
      </c>
      <c r="H8" s="162">
        <f t="shared" si="3"/>
        <v>0.25893719806763288</v>
      </c>
      <c r="I8" s="44">
        <f t="shared" ref="I8:I19" si="6">SUM(C8,F8)</f>
        <v>6.2037037037037043E-3</v>
      </c>
      <c r="J8" s="45">
        <f t="shared" si="4"/>
        <v>0.25893719806763288</v>
      </c>
      <c r="K8" s="47">
        <f t="shared" si="5"/>
        <v>0.25893719806763288</v>
      </c>
    </row>
    <row r="9" spans="2:11" x14ac:dyDescent="0.25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/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0</v>
      </c>
      <c r="D10" s="162">
        <f t="shared" si="0"/>
        <v>0</v>
      </c>
      <c r="E10" s="162">
        <f t="shared" si="1"/>
        <v>0</v>
      </c>
      <c r="F10" s="127">
        <v>2.3148148148148151E-3</v>
      </c>
      <c r="G10" s="162">
        <f t="shared" si="2"/>
        <v>9.6618357487922732E-2</v>
      </c>
      <c r="H10" s="162">
        <f t="shared" si="3"/>
        <v>9.6618357487922732E-2</v>
      </c>
      <c r="I10" s="44">
        <f t="shared" si="6"/>
        <v>2.3148148148148151E-3</v>
      </c>
      <c r="J10" s="45">
        <f t="shared" si="4"/>
        <v>9.6618357487922732E-2</v>
      </c>
      <c r="K10" s="47">
        <f t="shared" si="5"/>
        <v>9.6618357487922732E-2</v>
      </c>
    </row>
    <row r="11" spans="2:11" x14ac:dyDescent="0.25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/>
      <c r="G11" s="162">
        <f t="shared" si="2"/>
        <v>0</v>
      </c>
      <c r="H11" s="162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162</v>
      </c>
      <c r="C12" s="127">
        <v>0</v>
      </c>
      <c r="D12" s="162">
        <f t="shared" si="0"/>
        <v>0</v>
      </c>
      <c r="E12" s="162">
        <f t="shared" si="1"/>
        <v>0</v>
      </c>
      <c r="F12" s="127">
        <v>1.2442129629629628E-2</v>
      </c>
      <c r="G12" s="162">
        <f t="shared" si="2"/>
        <v>0.51932367149758452</v>
      </c>
      <c r="H12" s="162">
        <f t="shared" si="3"/>
        <v>0.51932367149758452</v>
      </c>
      <c r="I12" s="44">
        <f t="shared" si="6"/>
        <v>1.2442129629629628E-2</v>
      </c>
      <c r="J12" s="45">
        <f t="shared" si="4"/>
        <v>0.51932367149758452</v>
      </c>
      <c r="K12" s="47">
        <f t="shared" si="5"/>
        <v>0.51932367149758452</v>
      </c>
    </row>
    <row r="13" spans="2:11" x14ac:dyDescent="0.25">
      <c r="B13" s="43" t="s">
        <v>106</v>
      </c>
      <c r="C13" s="127">
        <v>0</v>
      </c>
      <c r="D13" s="162">
        <f t="shared" si="0"/>
        <v>0</v>
      </c>
      <c r="E13" s="162">
        <f t="shared" si="1"/>
        <v>0</v>
      </c>
      <c r="F13" s="127"/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27">
        <v>0</v>
      </c>
      <c r="D14" s="162">
        <f t="shared" si="0"/>
        <v>0</v>
      </c>
      <c r="E14" s="162">
        <f t="shared" si="1"/>
        <v>0</v>
      </c>
      <c r="F14" s="127"/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183</v>
      </c>
      <c r="C15" s="127">
        <v>0</v>
      </c>
      <c r="D15" s="162">
        <f t="shared" si="0"/>
        <v>0</v>
      </c>
      <c r="E15" s="162">
        <f t="shared" si="1"/>
        <v>0</v>
      </c>
      <c r="F15" s="127"/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217</v>
      </c>
      <c r="C16" s="127">
        <v>0</v>
      </c>
      <c r="D16" s="162">
        <f t="shared" si="0"/>
        <v>0</v>
      </c>
      <c r="E16" s="162">
        <f t="shared" si="1"/>
        <v>0</v>
      </c>
      <c r="F16" s="127"/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218</v>
      </c>
      <c r="C17" s="127"/>
      <c r="D17" s="162"/>
      <c r="E17" s="162"/>
      <c r="F17" s="127">
        <v>2.9976851851851857E-3</v>
      </c>
      <c r="G17" s="162">
        <f t="shared" ref="G17" si="7">IFERROR(F17/F$20,0)</f>
        <v>0.12512077294685994</v>
      </c>
      <c r="H17" s="162">
        <f t="shared" ref="H17" si="8">IFERROR(F17/F$31,0)</f>
        <v>0.12512077294685994</v>
      </c>
      <c r="I17" s="44">
        <f t="shared" ref="I17" si="9">SUM(C17,F17)</f>
        <v>2.9976851851851857E-3</v>
      </c>
      <c r="J17" s="45">
        <f t="shared" ref="J17" si="10">IFERROR(I17/I$20,0)</f>
        <v>0.12512077294685994</v>
      </c>
      <c r="K17" s="47">
        <f t="shared" ref="K17" si="11">IFERROR(I17/I$31,0)</f>
        <v>0.12512077294685994</v>
      </c>
    </row>
    <row r="18" spans="2:11" x14ac:dyDescent="0.25">
      <c r="B18" s="43" t="s">
        <v>163</v>
      </c>
      <c r="C18" s="127">
        <v>0</v>
      </c>
      <c r="D18" s="162">
        <f t="shared" si="0"/>
        <v>0</v>
      </c>
      <c r="E18" s="162">
        <f t="shared" si="1"/>
        <v>0</v>
      </c>
      <c r="F18" s="127"/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 x14ac:dyDescent="0.3">
      <c r="B19" s="43" t="s">
        <v>13</v>
      </c>
      <c r="C19" s="127">
        <v>0</v>
      </c>
      <c r="D19" s="162">
        <f t="shared" si="0"/>
        <v>0</v>
      </c>
      <c r="E19" s="162">
        <f t="shared" si="1"/>
        <v>0</v>
      </c>
      <c r="F19" s="127"/>
      <c r="G19" s="162">
        <f t="shared" si="2"/>
        <v>0</v>
      </c>
      <c r="H19" s="162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 x14ac:dyDescent="0.3">
      <c r="B20" s="60" t="s">
        <v>3</v>
      </c>
      <c r="C20" s="128">
        <f>SUM(C7:C19)</f>
        <v>0</v>
      </c>
      <c r="D20" s="163">
        <f>IFERROR(SUM(D7:D19),0)</f>
        <v>0</v>
      </c>
      <c r="E20" s="163">
        <f>IFERROR(SUM(E7:E19),0)</f>
        <v>0</v>
      </c>
      <c r="F20" s="128">
        <f>SUM(F7:F19)</f>
        <v>2.3958333333333331E-2</v>
      </c>
      <c r="G20" s="163">
        <f>IFERROR(SUM(G7:G19),0)</f>
        <v>1</v>
      </c>
      <c r="H20" s="163">
        <f>IFERROR(SUM(H7:H19),0)</f>
        <v>1</v>
      </c>
      <c r="I20" s="61">
        <f>SUM(I7:I19)</f>
        <v>2.3958333333333331E-2</v>
      </c>
      <c r="J20" s="62">
        <f>IFERROR(SUM(J7:J19),0)</f>
        <v>1</v>
      </c>
      <c r="K20" s="63">
        <f>IFERROR(SUM(K7:K19),0)</f>
        <v>1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 x14ac:dyDescent="0.25">
      <c r="B23" s="50" t="s">
        <v>15</v>
      </c>
      <c r="C23" s="129"/>
      <c r="D23" s="148"/>
      <c r="E23" s="164">
        <f>IFERROR(C23/C$31,0)</f>
        <v>0</v>
      </c>
      <c r="F23" s="129">
        <v>0</v>
      </c>
      <c r="G23" s="148"/>
      <c r="H23" s="164">
        <f>IFERROR(F23/F$31,0)</f>
        <v>0</v>
      </c>
      <c r="I23" s="44">
        <f t="shared" ref="I23:I28" si="12">SUM(C23,F23)</f>
        <v>0</v>
      </c>
      <c r="J23" s="51"/>
      <c r="K23" s="47">
        <f>IFERROR(I23/I$31,0)</f>
        <v>0</v>
      </c>
    </row>
    <row r="24" spans="2:11" x14ac:dyDescent="0.25">
      <c r="B24" s="50" t="s">
        <v>16</v>
      </c>
      <c r="C24" s="129"/>
      <c r="D24" s="148"/>
      <c r="E24" s="164">
        <f t="shared" ref="E24:E28" si="13">IFERROR(C24/C$31,0)</f>
        <v>0</v>
      </c>
      <c r="F24" s="129">
        <v>0</v>
      </c>
      <c r="G24" s="148"/>
      <c r="H24" s="164">
        <f t="shared" ref="H24:H28" si="14">IFERROR(F24/F$31,0)</f>
        <v>0</v>
      </c>
      <c r="I24" s="44">
        <f t="shared" si="12"/>
        <v>0</v>
      </c>
      <c r="J24" s="51"/>
      <c r="K24" s="47">
        <f t="shared" ref="K24:K28" si="15">IFERROR(I24/I$31,0)</f>
        <v>0</v>
      </c>
    </row>
    <row r="25" spans="2:11" x14ac:dyDescent="0.25">
      <c r="B25" s="50" t="s">
        <v>17</v>
      </c>
      <c r="C25" s="129"/>
      <c r="D25" s="148"/>
      <c r="E25" s="164">
        <f t="shared" si="13"/>
        <v>0</v>
      </c>
      <c r="F25" s="129">
        <v>0</v>
      </c>
      <c r="G25" s="148"/>
      <c r="H25" s="164">
        <f t="shared" si="14"/>
        <v>0</v>
      </c>
      <c r="I25" s="44">
        <f t="shared" si="12"/>
        <v>0</v>
      </c>
      <c r="J25" s="51"/>
      <c r="K25" s="47">
        <f t="shared" si="15"/>
        <v>0</v>
      </c>
    </row>
    <row r="26" spans="2:11" x14ac:dyDescent="0.25">
      <c r="B26" s="50" t="s">
        <v>18</v>
      </c>
      <c r="C26" s="129"/>
      <c r="D26" s="148"/>
      <c r="E26" s="164">
        <f t="shared" si="13"/>
        <v>0</v>
      </c>
      <c r="F26" s="129">
        <v>0</v>
      </c>
      <c r="G26" s="148"/>
      <c r="H26" s="164">
        <f t="shared" si="14"/>
        <v>0</v>
      </c>
      <c r="I26" s="44">
        <f t="shared" si="12"/>
        <v>0</v>
      </c>
      <c r="J26" s="51"/>
      <c r="K26" s="47">
        <f t="shared" si="15"/>
        <v>0</v>
      </c>
    </row>
    <row r="27" spans="2:11" x14ac:dyDescent="0.25">
      <c r="B27" s="50" t="s">
        <v>19</v>
      </c>
      <c r="C27" s="129"/>
      <c r="D27" s="148"/>
      <c r="E27" s="164">
        <f t="shared" si="13"/>
        <v>0</v>
      </c>
      <c r="F27" s="129"/>
      <c r="G27" s="148"/>
      <c r="H27" s="164">
        <f t="shared" si="14"/>
        <v>0</v>
      </c>
      <c r="I27" s="44">
        <f t="shared" si="12"/>
        <v>0</v>
      </c>
      <c r="J27" s="51"/>
      <c r="K27" s="47">
        <f t="shared" si="15"/>
        <v>0</v>
      </c>
    </row>
    <row r="28" spans="2:11" ht="15.75" thickBot="1" x14ac:dyDescent="0.3">
      <c r="B28" s="55" t="s">
        <v>20</v>
      </c>
      <c r="C28" s="133"/>
      <c r="D28" s="149"/>
      <c r="E28" s="164">
        <f t="shared" si="13"/>
        <v>0</v>
      </c>
      <c r="F28" s="133">
        <v>0</v>
      </c>
      <c r="G28" s="149"/>
      <c r="H28" s="164">
        <f t="shared" si="14"/>
        <v>0</v>
      </c>
      <c r="I28" s="44">
        <f t="shared" si="12"/>
        <v>0</v>
      </c>
      <c r="J28" s="56"/>
      <c r="K28" s="47">
        <f t="shared" si="15"/>
        <v>0</v>
      </c>
    </row>
    <row r="29" spans="2:11" ht="16.5" thickTop="1" thickBot="1" x14ac:dyDescent="0.3">
      <c r="B29" s="60" t="s">
        <v>3</v>
      </c>
      <c r="C29" s="128">
        <f>SUM(C23:C28)</f>
        <v>0</v>
      </c>
      <c r="D29" s="147"/>
      <c r="E29" s="163">
        <f>IFERROR(SUM(E23:E28),0)</f>
        <v>0</v>
      </c>
      <c r="F29" s="128">
        <f>SUM(F23:F28)</f>
        <v>0</v>
      </c>
      <c r="G29" s="147"/>
      <c r="H29" s="163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 x14ac:dyDescent="0.3">
      <c r="B30" s="59"/>
      <c r="C30" s="151"/>
      <c r="D30" s="150"/>
      <c r="E30" s="165"/>
      <c r="F30" s="151"/>
      <c r="G30" s="150"/>
      <c r="H30" s="165"/>
      <c r="I30" s="150"/>
      <c r="J30" s="150"/>
      <c r="K30" s="160"/>
    </row>
    <row r="31" spans="2:11" ht="16.5" thickTop="1" thickBot="1" x14ac:dyDescent="0.3">
      <c r="B31" s="60" t="s">
        <v>6</v>
      </c>
      <c r="C31" s="128">
        <f>SUM(C20,C29)</f>
        <v>0</v>
      </c>
      <c r="D31" s="147"/>
      <c r="E31" s="163">
        <f>IFERROR(SUM(E20,E29),0)</f>
        <v>0</v>
      </c>
      <c r="F31" s="128">
        <f>SUM(F20,F29)</f>
        <v>2.3958333333333331E-2</v>
      </c>
      <c r="G31" s="147"/>
      <c r="H31" s="163">
        <f>IFERROR(SUM(H20,H29),0)</f>
        <v>1</v>
      </c>
      <c r="I31" s="61">
        <f>SUM(I20,I29)</f>
        <v>2.3958333333333331E-2</v>
      </c>
      <c r="J31" s="64"/>
      <c r="K31" s="66">
        <f>IFERROR(SUM(K20,K29),0)</f>
        <v>1</v>
      </c>
    </row>
    <row r="32" spans="2:11" ht="66" customHeight="1" thickTop="1" thickBot="1" x14ac:dyDescent="0.3">
      <c r="B32" s="196" t="s">
        <v>229</v>
      </c>
      <c r="C32" s="197"/>
      <c r="D32" s="197"/>
      <c r="E32" s="197"/>
      <c r="F32" s="197"/>
      <c r="G32" s="197"/>
      <c r="H32" s="197"/>
      <c r="I32" s="197"/>
      <c r="J32" s="197"/>
      <c r="K32" s="19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K32"/>
  <sheetViews>
    <sheetView showGridLines="0" showZeros="0" view="pageBreakPreview" zoomScaleNormal="7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150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203" t="s">
        <v>177</v>
      </c>
      <c r="D5" s="208"/>
      <c r="E5" s="208"/>
      <c r="F5" s="203" t="s">
        <v>178</v>
      </c>
      <c r="G5" s="203"/>
      <c r="H5" s="204"/>
      <c r="I5" s="203" t="s">
        <v>3</v>
      </c>
      <c r="J5" s="203"/>
      <c r="K5" s="204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62">
        <f t="shared" ref="D7:D19" si="0">IFERROR(C7/C$20,0)</f>
        <v>0</v>
      </c>
      <c r="E7" s="162">
        <f t="shared" ref="E7:E19" si="1">IFERROR(C7/C$31,0)</f>
        <v>0</v>
      </c>
      <c r="F7" s="127">
        <v>0</v>
      </c>
      <c r="G7" s="162">
        <f t="shared" ref="G7:G19" si="2">IFERROR(F7/F$20,0)</f>
        <v>0</v>
      </c>
      <c r="H7" s="162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25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>
        <v>0</v>
      </c>
      <c r="G8" s="162">
        <f t="shared" si="2"/>
        <v>0</v>
      </c>
      <c r="H8" s="162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0</v>
      </c>
      <c r="D10" s="162">
        <f t="shared" si="0"/>
        <v>0</v>
      </c>
      <c r="E10" s="162">
        <f t="shared" si="1"/>
        <v>0</v>
      </c>
      <c r="F10" s="127">
        <v>0</v>
      </c>
      <c r="G10" s="162">
        <f t="shared" si="2"/>
        <v>0</v>
      </c>
      <c r="H10" s="162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>
        <v>0</v>
      </c>
      <c r="G11" s="162">
        <f t="shared" si="2"/>
        <v>0</v>
      </c>
      <c r="H11" s="162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162</v>
      </c>
      <c r="C12" s="127">
        <v>0</v>
      </c>
      <c r="D12" s="162">
        <f t="shared" si="0"/>
        <v>0</v>
      </c>
      <c r="E12" s="162">
        <f t="shared" si="1"/>
        <v>0</v>
      </c>
      <c r="F12" s="127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27">
        <v>0</v>
      </c>
      <c r="D13" s="162">
        <f t="shared" si="0"/>
        <v>0</v>
      </c>
      <c r="E13" s="162">
        <f t="shared" si="1"/>
        <v>0</v>
      </c>
      <c r="F13" s="127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27">
        <v>0</v>
      </c>
      <c r="D14" s="162">
        <f t="shared" si="0"/>
        <v>0</v>
      </c>
      <c r="E14" s="162">
        <f t="shared" si="1"/>
        <v>0</v>
      </c>
      <c r="F14" s="127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183</v>
      </c>
      <c r="C15" s="127">
        <v>0</v>
      </c>
      <c r="D15" s="162">
        <f t="shared" si="0"/>
        <v>0</v>
      </c>
      <c r="E15" s="162">
        <f t="shared" si="1"/>
        <v>0</v>
      </c>
      <c r="F15" s="127">
        <v>0</v>
      </c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217</v>
      </c>
      <c r="C16" s="127">
        <v>0</v>
      </c>
      <c r="D16" s="162">
        <f t="shared" si="0"/>
        <v>0</v>
      </c>
      <c r="E16" s="162">
        <f t="shared" si="1"/>
        <v>0</v>
      </c>
      <c r="F16" s="127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218</v>
      </c>
      <c r="C17" s="127"/>
      <c r="D17" s="162"/>
      <c r="E17" s="162"/>
      <c r="F17" s="127"/>
      <c r="G17" s="162"/>
      <c r="H17" s="162"/>
      <c r="I17" s="44"/>
      <c r="J17" s="45"/>
      <c r="K17" s="47"/>
    </row>
    <row r="18" spans="2:11" x14ac:dyDescent="0.25">
      <c r="B18" s="43" t="s">
        <v>163</v>
      </c>
      <c r="C18" s="127">
        <v>0</v>
      </c>
      <c r="D18" s="162">
        <f t="shared" si="0"/>
        <v>0</v>
      </c>
      <c r="E18" s="162">
        <f t="shared" si="1"/>
        <v>0</v>
      </c>
      <c r="F18" s="127">
        <v>0</v>
      </c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 x14ac:dyDescent="0.3">
      <c r="B19" s="43" t="s">
        <v>13</v>
      </c>
      <c r="C19" s="127">
        <v>0</v>
      </c>
      <c r="D19" s="162">
        <f t="shared" si="0"/>
        <v>0</v>
      </c>
      <c r="E19" s="162">
        <f t="shared" si="1"/>
        <v>0</v>
      </c>
      <c r="F19" s="127">
        <v>0</v>
      </c>
      <c r="G19" s="162">
        <f t="shared" si="2"/>
        <v>0</v>
      </c>
      <c r="H19" s="162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 x14ac:dyDescent="0.3">
      <c r="B20" s="60" t="s">
        <v>3</v>
      </c>
      <c r="C20" s="128">
        <f>SUM(C7:C19)</f>
        <v>0</v>
      </c>
      <c r="D20" s="163">
        <f>IFERROR(SUM(D7:D19),0)</f>
        <v>0</v>
      </c>
      <c r="E20" s="163">
        <f>IFERROR(SUM(E7:E19),0)</f>
        <v>0</v>
      </c>
      <c r="F20" s="128">
        <f>SUM(F7:F19)</f>
        <v>0</v>
      </c>
      <c r="G20" s="163">
        <f>IFERROR(SUM(G7:G19),0)</f>
        <v>0</v>
      </c>
      <c r="H20" s="163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 x14ac:dyDescent="0.25">
      <c r="B23" s="50" t="s">
        <v>15</v>
      </c>
      <c r="C23" s="129">
        <v>0</v>
      </c>
      <c r="D23" s="148"/>
      <c r="E23" s="164">
        <f>IFERROR(C23/C$31,0)</f>
        <v>0</v>
      </c>
      <c r="F23" s="129">
        <v>0</v>
      </c>
      <c r="G23" s="148"/>
      <c r="H23" s="164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25">
      <c r="B24" s="50" t="s">
        <v>16</v>
      </c>
      <c r="C24" s="129">
        <v>0</v>
      </c>
      <c r="D24" s="148"/>
      <c r="E24" s="164">
        <f t="shared" ref="E24:E28" si="8">IFERROR(C24/C$31,0)</f>
        <v>0</v>
      </c>
      <c r="F24" s="129">
        <v>0</v>
      </c>
      <c r="G24" s="148"/>
      <c r="H24" s="164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25">
      <c r="B25" s="50" t="s">
        <v>17</v>
      </c>
      <c r="C25" s="129">
        <v>0</v>
      </c>
      <c r="D25" s="148"/>
      <c r="E25" s="164">
        <f t="shared" si="8"/>
        <v>0</v>
      </c>
      <c r="F25" s="129">
        <v>0</v>
      </c>
      <c r="G25" s="148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18</v>
      </c>
      <c r="C26" s="129">
        <v>0</v>
      </c>
      <c r="D26" s="148"/>
      <c r="E26" s="164">
        <f t="shared" si="8"/>
        <v>0</v>
      </c>
      <c r="F26" s="129">
        <v>0</v>
      </c>
      <c r="G26" s="148"/>
      <c r="H26" s="16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25">
      <c r="B27" s="50" t="s">
        <v>19</v>
      </c>
      <c r="C27" s="129">
        <v>0</v>
      </c>
      <c r="D27" s="148"/>
      <c r="E27" s="164">
        <f t="shared" si="8"/>
        <v>0</v>
      </c>
      <c r="F27" s="129">
        <v>0</v>
      </c>
      <c r="G27" s="148"/>
      <c r="H27" s="164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 x14ac:dyDescent="0.3">
      <c r="B28" s="55" t="s">
        <v>20</v>
      </c>
      <c r="C28" s="133">
        <v>0</v>
      </c>
      <c r="D28" s="149"/>
      <c r="E28" s="164">
        <f t="shared" si="8"/>
        <v>0</v>
      </c>
      <c r="F28" s="133">
        <v>0</v>
      </c>
      <c r="G28" s="149"/>
      <c r="H28" s="164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 x14ac:dyDescent="0.3">
      <c r="B29" s="60" t="s">
        <v>3</v>
      </c>
      <c r="C29" s="128">
        <f>SUM(C23:C28)</f>
        <v>0</v>
      </c>
      <c r="D29" s="147"/>
      <c r="E29" s="163">
        <f>IFERROR(SUM(E23:E28),0)</f>
        <v>0</v>
      </c>
      <c r="F29" s="128">
        <f>SUM(F23:F28)</f>
        <v>0</v>
      </c>
      <c r="G29" s="147"/>
      <c r="H29" s="163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 x14ac:dyDescent="0.3">
      <c r="B30" s="59"/>
      <c r="C30" s="151"/>
      <c r="D30" s="150"/>
      <c r="E30" s="165"/>
      <c r="F30" s="151"/>
      <c r="G30" s="150"/>
      <c r="H30" s="165"/>
      <c r="I30" s="150"/>
      <c r="J30" s="150"/>
      <c r="K30" s="160"/>
    </row>
    <row r="31" spans="2:11" ht="16.5" thickTop="1" thickBot="1" x14ac:dyDescent="0.3">
      <c r="B31" s="60" t="s">
        <v>6</v>
      </c>
      <c r="C31" s="128">
        <f>SUM(C20,C29)</f>
        <v>0</v>
      </c>
      <c r="D31" s="147"/>
      <c r="E31" s="163">
        <f>IFERROR(SUM(E20,E29),0)</f>
        <v>0</v>
      </c>
      <c r="F31" s="128">
        <f>SUM(F20,F29)</f>
        <v>0</v>
      </c>
      <c r="G31" s="147"/>
      <c r="H31" s="163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3">
      <c r="B32" s="196" t="s">
        <v>47</v>
      </c>
      <c r="C32" s="197"/>
      <c r="D32" s="197"/>
      <c r="E32" s="197"/>
      <c r="F32" s="197"/>
      <c r="G32" s="197"/>
      <c r="H32" s="197"/>
      <c r="I32" s="197"/>
      <c r="J32" s="197"/>
      <c r="K32" s="19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K32"/>
  <sheetViews>
    <sheetView showGridLines="0" showZeros="0" view="pageBreakPreview" zoomScale="80" zoomScaleNormal="80" zoomScaleSheetLayoutView="80" zoomScalePageLayoutView="9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151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203" t="s">
        <v>119</v>
      </c>
      <c r="D5" s="208"/>
      <c r="E5" s="208"/>
      <c r="F5" s="203" t="s">
        <v>120</v>
      </c>
      <c r="G5" s="203"/>
      <c r="H5" s="204"/>
      <c r="I5" s="203" t="s">
        <v>3</v>
      </c>
      <c r="J5" s="203"/>
      <c r="K5" s="204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62">
        <f t="shared" ref="D7:D19" si="0">IFERROR(C7/C$20,0)</f>
        <v>0</v>
      </c>
      <c r="E7" s="162">
        <f t="shared" ref="E7:E19" si="1">IFERROR(C7/C$31,0)</f>
        <v>0</v>
      </c>
      <c r="F7" s="127">
        <v>0</v>
      </c>
      <c r="G7" s="162">
        <f t="shared" ref="G7:G19" si="2">IFERROR(F7/F$20,0)</f>
        <v>0</v>
      </c>
      <c r="H7" s="162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25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>
        <v>0</v>
      </c>
      <c r="G8" s="162">
        <f t="shared" si="2"/>
        <v>0</v>
      </c>
      <c r="H8" s="162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0</v>
      </c>
      <c r="D10" s="162">
        <f t="shared" si="0"/>
        <v>0</v>
      </c>
      <c r="E10" s="162">
        <f t="shared" si="1"/>
        <v>0</v>
      </c>
      <c r="F10" s="127">
        <v>0</v>
      </c>
      <c r="G10" s="162">
        <f t="shared" si="2"/>
        <v>0</v>
      </c>
      <c r="H10" s="162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>
        <v>0</v>
      </c>
      <c r="G11" s="162">
        <f t="shared" si="2"/>
        <v>0</v>
      </c>
      <c r="H11" s="162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162</v>
      </c>
      <c r="C12" s="127">
        <v>0</v>
      </c>
      <c r="D12" s="162">
        <f t="shared" si="0"/>
        <v>0</v>
      </c>
      <c r="E12" s="162">
        <f t="shared" si="1"/>
        <v>0</v>
      </c>
      <c r="F12" s="127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27">
        <v>0</v>
      </c>
      <c r="D13" s="162">
        <f t="shared" si="0"/>
        <v>0</v>
      </c>
      <c r="E13" s="162">
        <f t="shared" si="1"/>
        <v>0</v>
      </c>
      <c r="F13" s="127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27">
        <v>0</v>
      </c>
      <c r="D14" s="162">
        <f t="shared" si="0"/>
        <v>0</v>
      </c>
      <c r="E14" s="162">
        <f t="shared" si="1"/>
        <v>0</v>
      </c>
      <c r="F14" s="127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183</v>
      </c>
      <c r="C15" s="127">
        <v>0</v>
      </c>
      <c r="D15" s="162">
        <f t="shared" si="0"/>
        <v>0</v>
      </c>
      <c r="E15" s="162">
        <f t="shared" si="1"/>
        <v>0</v>
      </c>
      <c r="F15" s="127">
        <v>0</v>
      </c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217</v>
      </c>
      <c r="C16" s="127">
        <v>0</v>
      </c>
      <c r="D16" s="162">
        <f t="shared" si="0"/>
        <v>0</v>
      </c>
      <c r="E16" s="162">
        <f t="shared" si="1"/>
        <v>0</v>
      </c>
      <c r="F16" s="127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218</v>
      </c>
      <c r="C17" s="127"/>
      <c r="D17" s="162"/>
      <c r="E17" s="162"/>
      <c r="F17" s="127"/>
      <c r="G17" s="162"/>
      <c r="H17" s="162"/>
      <c r="I17" s="44"/>
      <c r="J17" s="45"/>
      <c r="K17" s="47"/>
    </row>
    <row r="18" spans="2:11" x14ac:dyDescent="0.25">
      <c r="B18" s="43" t="s">
        <v>163</v>
      </c>
      <c r="C18" s="127">
        <v>0</v>
      </c>
      <c r="D18" s="162">
        <f t="shared" si="0"/>
        <v>0</v>
      </c>
      <c r="E18" s="162">
        <f t="shared" si="1"/>
        <v>0</v>
      </c>
      <c r="F18" s="127">
        <v>0</v>
      </c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 x14ac:dyDescent="0.3">
      <c r="B19" s="43" t="s">
        <v>13</v>
      </c>
      <c r="C19" s="127">
        <v>0</v>
      </c>
      <c r="D19" s="162">
        <f t="shared" si="0"/>
        <v>0</v>
      </c>
      <c r="E19" s="162">
        <f t="shared" si="1"/>
        <v>0</v>
      </c>
      <c r="F19" s="127">
        <v>0</v>
      </c>
      <c r="G19" s="162">
        <f t="shared" si="2"/>
        <v>0</v>
      </c>
      <c r="H19" s="162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 x14ac:dyDescent="0.3">
      <c r="B20" s="60" t="s">
        <v>3</v>
      </c>
      <c r="C20" s="128">
        <f>SUM(C7:C19)</f>
        <v>0</v>
      </c>
      <c r="D20" s="163">
        <f>IFERROR(SUM(D7:D19),0)</f>
        <v>0</v>
      </c>
      <c r="E20" s="163">
        <f>IFERROR(SUM(E7:E19),0)</f>
        <v>0</v>
      </c>
      <c r="F20" s="128">
        <f>SUM(F7:F19)</f>
        <v>0</v>
      </c>
      <c r="G20" s="163">
        <f>IFERROR(SUM(G7:G19),0)</f>
        <v>0</v>
      </c>
      <c r="H20" s="163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 x14ac:dyDescent="0.25">
      <c r="B23" s="50" t="s">
        <v>15</v>
      </c>
      <c r="C23" s="129">
        <v>0</v>
      </c>
      <c r="D23" s="148"/>
      <c r="E23" s="164">
        <f>IFERROR(C23/C$31,0)</f>
        <v>0</v>
      </c>
      <c r="F23" s="129">
        <v>0</v>
      </c>
      <c r="G23" s="148"/>
      <c r="H23" s="164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25">
      <c r="B24" s="50" t="s">
        <v>16</v>
      </c>
      <c r="C24" s="129">
        <v>0</v>
      </c>
      <c r="D24" s="148"/>
      <c r="E24" s="164">
        <f t="shared" ref="E24:E28" si="8">IFERROR(C24/C$31,0)</f>
        <v>0</v>
      </c>
      <c r="F24" s="129">
        <v>0</v>
      </c>
      <c r="G24" s="148"/>
      <c r="H24" s="164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25">
      <c r="B25" s="50" t="s">
        <v>17</v>
      </c>
      <c r="C25" s="129">
        <v>0</v>
      </c>
      <c r="D25" s="148"/>
      <c r="E25" s="164">
        <f t="shared" si="8"/>
        <v>0</v>
      </c>
      <c r="F25" s="129">
        <v>0</v>
      </c>
      <c r="G25" s="148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18</v>
      </c>
      <c r="C26" s="129">
        <v>0</v>
      </c>
      <c r="D26" s="148"/>
      <c r="E26" s="164">
        <f t="shared" si="8"/>
        <v>0</v>
      </c>
      <c r="F26" s="129">
        <v>0</v>
      </c>
      <c r="G26" s="148"/>
      <c r="H26" s="16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25">
      <c r="B27" s="50" t="s">
        <v>19</v>
      </c>
      <c r="C27" s="129">
        <v>0</v>
      </c>
      <c r="D27" s="148"/>
      <c r="E27" s="164">
        <f t="shared" si="8"/>
        <v>0</v>
      </c>
      <c r="F27" s="129">
        <v>0</v>
      </c>
      <c r="G27" s="148"/>
      <c r="H27" s="164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 x14ac:dyDescent="0.3">
      <c r="B28" s="55" t="s">
        <v>20</v>
      </c>
      <c r="C28" s="133">
        <v>0</v>
      </c>
      <c r="D28" s="149"/>
      <c r="E28" s="164">
        <f t="shared" si="8"/>
        <v>0</v>
      </c>
      <c r="F28" s="133">
        <v>0</v>
      </c>
      <c r="G28" s="149"/>
      <c r="H28" s="164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 x14ac:dyDescent="0.3">
      <c r="B29" s="60" t="s">
        <v>3</v>
      </c>
      <c r="C29" s="128">
        <f>SUM(C23:C28)</f>
        <v>0</v>
      </c>
      <c r="D29" s="147"/>
      <c r="E29" s="163">
        <f>IFERROR(SUM(E23:E28),0)</f>
        <v>0</v>
      </c>
      <c r="F29" s="128">
        <f>SUM(F23:F28)</f>
        <v>0</v>
      </c>
      <c r="G29" s="147"/>
      <c r="H29" s="163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 x14ac:dyDescent="0.3">
      <c r="B30" s="59"/>
      <c r="C30" s="151"/>
      <c r="D30" s="150"/>
      <c r="E30" s="165"/>
      <c r="F30" s="151"/>
      <c r="G30" s="150"/>
      <c r="H30" s="165"/>
      <c r="I30" s="150"/>
      <c r="J30" s="150"/>
      <c r="K30" s="160"/>
    </row>
    <row r="31" spans="2:11" ht="16.5" thickTop="1" thickBot="1" x14ac:dyDescent="0.3">
      <c r="B31" s="60" t="s">
        <v>6</v>
      </c>
      <c r="C31" s="128">
        <f>SUM(C20,C29)</f>
        <v>0</v>
      </c>
      <c r="D31" s="147"/>
      <c r="E31" s="163">
        <f>IFERROR(SUM(E20,E29),0)</f>
        <v>0</v>
      </c>
      <c r="F31" s="128">
        <f>SUM(F20,F29)</f>
        <v>0</v>
      </c>
      <c r="G31" s="147"/>
      <c r="H31" s="163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5.25" customHeight="1" thickTop="1" thickBot="1" x14ac:dyDescent="0.3">
      <c r="B32" s="196" t="s">
        <v>57</v>
      </c>
      <c r="C32" s="197"/>
      <c r="D32" s="197"/>
      <c r="E32" s="197"/>
      <c r="F32" s="197"/>
      <c r="G32" s="197"/>
      <c r="H32" s="197"/>
      <c r="I32" s="197"/>
      <c r="J32" s="197"/>
      <c r="K32" s="19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/>
  <dimension ref="B2:K33"/>
  <sheetViews>
    <sheetView showGridLines="0" showZeros="0" view="pageBreakPreview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121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1.6238425925925924E-2</v>
      </c>
      <c r="D7" s="127">
        <v>6.9675925925925921E-3</v>
      </c>
      <c r="E7" s="127">
        <v>2.2800925925925919E-2</v>
      </c>
      <c r="F7" s="127">
        <v>1.2384259259259258E-2</v>
      </c>
      <c r="G7" s="127">
        <v>3.7731481481481498E-2</v>
      </c>
      <c r="H7" s="127">
        <v>2.7893518518518519E-3</v>
      </c>
      <c r="I7" s="130"/>
      <c r="J7" s="141">
        <v>0</v>
      </c>
      <c r="K7" s="132">
        <f>SUM(C7:J7)</f>
        <v>9.8912037037037034E-2</v>
      </c>
    </row>
    <row r="8" spans="2:11" x14ac:dyDescent="0.25">
      <c r="B8" s="142" t="s">
        <v>100</v>
      </c>
      <c r="C8" s="127">
        <v>1.6793981481481479E-2</v>
      </c>
      <c r="D8" s="127">
        <v>6.8981481481481498E-3</v>
      </c>
      <c r="E8" s="127">
        <v>6.1226851851851824E-3</v>
      </c>
      <c r="F8" s="127">
        <v>2.9861111111111113E-3</v>
      </c>
      <c r="G8" s="127">
        <v>2.9247685185185189E-2</v>
      </c>
      <c r="H8" s="127">
        <v>4.7106481481481478E-3</v>
      </c>
      <c r="I8" s="130"/>
      <c r="J8" s="141">
        <v>0</v>
      </c>
      <c r="K8" s="132">
        <f t="shared" ref="K8:K19" si="0">SUM(C8:J8)</f>
        <v>6.6759259259259254E-2</v>
      </c>
    </row>
    <row r="9" spans="2:11" x14ac:dyDescent="0.25">
      <c r="B9" s="142" t="s">
        <v>51</v>
      </c>
      <c r="C9" s="127">
        <v>1.496527777777778E-2</v>
      </c>
      <c r="D9" s="127">
        <v>6.8981481481481472E-3</v>
      </c>
      <c r="E9" s="127">
        <v>5.1643518518518505E-2</v>
      </c>
      <c r="F9" s="127">
        <v>1.0775462962962962E-2</v>
      </c>
      <c r="G9" s="127">
        <v>3.663194444444446E-2</v>
      </c>
      <c r="H9" s="127">
        <v>2.0254629629629629E-3</v>
      </c>
      <c r="I9" s="130"/>
      <c r="J9" s="141">
        <v>0</v>
      </c>
      <c r="K9" s="132">
        <f t="shared" si="0"/>
        <v>0.12293981481481481</v>
      </c>
    </row>
    <row r="10" spans="2:11" x14ac:dyDescent="0.25">
      <c r="B10" s="142" t="s">
        <v>11</v>
      </c>
      <c r="C10" s="127">
        <v>3.6006944444444446E-2</v>
      </c>
      <c r="D10" s="127">
        <v>2.4247685185185192E-2</v>
      </c>
      <c r="E10" s="127">
        <v>2.1793981481481484E-2</v>
      </c>
      <c r="F10" s="127">
        <v>1.9421296296296301E-2</v>
      </c>
      <c r="G10" s="127">
        <v>5.6261574074074075E-2</v>
      </c>
      <c r="H10" s="127">
        <v>1.2175925925925929E-2</v>
      </c>
      <c r="I10" s="130"/>
      <c r="J10" s="141">
        <v>0</v>
      </c>
      <c r="K10" s="132">
        <f t="shared" si="0"/>
        <v>0.1699074074074074</v>
      </c>
    </row>
    <row r="11" spans="2:11" x14ac:dyDescent="0.25">
      <c r="B11" s="43" t="s">
        <v>12</v>
      </c>
      <c r="C11" s="127">
        <v>9.8726851851851857E-3</v>
      </c>
      <c r="D11" s="127">
        <v>1.9791666666666668E-3</v>
      </c>
      <c r="E11" s="127">
        <v>9.9537037037037042E-4</v>
      </c>
      <c r="F11" s="127"/>
      <c r="G11" s="127">
        <v>1.9791666666666666E-2</v>
      </c>
      <c r="H11" s="127">
        <v>2.8587962962962963E-3</v>
      </c>
      <c r="I11" s="130"/>
      <c r="J11" s="141">
        <v>0</v>
      </c>
      <c r="K11" s="132">
        <f t="shared" si="0"/>
        <v>3.5497685185185188E-2</v>
      </c>
    </row>
    <row r="12" spans="2:11" x14ac:dyDescent="0.25">
      <c r="B12" s="43" t="s">
        <v>162</v>
      </c>
      <c r="C12" s="127">
        <v>2.3067129629629628E-2</v>
      </c>
      <c r="D12" s="127">
        <v>3.7615740740740747E-3</v>
      </c>
      <c r="E12" s="127">
        <v>6.6643518518518463E-2</v>
      </c>
      <c r="F12" s="127">
        <v>7.7430555555555542E-3</v>
      </c>
      <c r="G12" s="127">
        <v>4.2025462962962959E-2</v>
      </c>
      <c r="H12" s="127">
        <v>2.9282407407407408E-3</v>
      </c>
      <c r="I12" s="130"/>
      <c r="J12" s="141">
        <v>0</v>
      </c>
      <c r="K12" s="132">
        <f t="shared" si="0"/>
        <v>0.14616898148148141</v>
      </c>
    </row>
    <row r="13" spans="2:11" x14ac:dyDescent="0.25">
      <c r="B13" s="43" t="s">
        <v>106</v>
      </c>
      <c r="C13" s="127">
        <v>6.9560185185185168E-3</v>
      </c>
      <c r="D13" s="127">
        <v>5.3935185185185188E-3</v>
      </c>
      <c r="E13" s="127">
        <v>1.7361111111111109E-4</v>
      </c>
      <c r="F13" s="127">
        <v>1.1782407407407408E-2</v>
      </c>
      <c r="G13" s="127">
        <v>1.3865740740740741E-2</v>
      </c>
      <c r="H13" s="127"/>
      <c r="I13" s="130"/>
      <c r="J13" s="141">
        <v>0</v>
      </c>
      <c r="K13" s="132">
        <f t="shared" si="0"/>
        <v>3.8171296296296293E-2</v>
      </c>
    </row>
    <row r="14" spans="2:11" x14ac:dyDescent="0.25">
      <c r="B14" s="43" t="s">
        <v>107</v>
      </c>
      <c r="C14" s="127">
        <v>5.7870370370370366E-5</v>
      </c>
      <c r="D14" s="127"/>
      <c r="E14" s="127">
        <v>8.1597222222222227E-3</v>
      </c>
      <c r="F14" s="127">
        <v>1.7013888888888892E-3</v>
      </c>
      <c r="G14" s="127">
        <v>8.9814814814814809E-3</v>
      </c>
      <c r="H14" s="127"/>
      <c r="I14" s="130"/>
      <c r="J14" s="141">
        <v>0</v>
      </c>
      <c r="K14" s="132">
        <f t="shared" si="0"/>
        <v>1.8900462962962963E-2</v>
      </c>
    </row>
    <row r="15" spans="2:11" x14ac:dyDescent="0.25">
      <c r="B15" s="43" t="s">
        <v>183</v>
      </c>
      <c r="C15" s="127">
        <v>4.2129629629629635E-3</v>
      </c>
      <c r="D15" s="127"/>
      <c r="E15" s="127">
        <v>2.134259259259259E-2</v>
      </c>
      <c r="F15" s="127"/>
      <c r="G15" s="127">
        <v>8.7615740740740744E-3</v>
      </c>
      <c r="H15" s="127">
        <v>3.5995370370370369E-3</v>
      </c>
      <c r="I15" s="130"/>
      <c r="J15" s="141">
        <v>0</v>
      </c>
      <c r="K15" s="132">
        <f t="shared" si="0"/>
        <v>3.7916666666666668E-2</v>
      </c>
    </row>
    <row r="16" spans="2:11" x14ac:dyDescent="0.25">
      <c r="B16" s="142" t="s">
        <v>217</v>
      </c>
      <c r="C16" s="127">
        <v>4.2824074074074075E-4</v>
      </c>
      <c r="D16" s="127"/>
      <c r="E16" s="127">
        <v>6.6782407407407407E-3</v>
      </c>
      <c r="F16" s="127">
        <v>3.1481481481481482E-3</v>
      </c>
      <c r="G16" s="127"/>
      <c r="H16" s="127"/>
      <c r="I16" s="130"/>
      <c r="J16" s="141">
        <v>0</v>
      </c>
      <c r="K16" s="132">
        <f t="shared" si="0"/>
        <v>1.0254629629629629E-2</v>
      </c>
    </row>
    <row r="17" spans="2:11" x14ac:dyDescent="0.25">
      <c r="B17" s="142" t="s">
        <v>218</v>
      </c>
      <c r="C17" s="127">
        <v>2.0601851851851853E-3</v>
      </c>
      <c r="D17" s="127">
        <v>6.0648148148148145E-3</v>
      </c>
      <c r="E17" s="127">
        <v>1.741898148148148E-2</v>
      </c>
      <c r="F17" s="127">
        <v>1.1435185185185187E-2</v>
      </c>
      <c r="G17" s="127">
        <v>1.2152777777777778E-3</v>
      </c>
      <c r="H17" s="127"/>
      <c r="I17" s="130"/>
      <c r="J17" s="141"/>
      <c r="K17" s="132">
        <f t="shared" si="0"/>
        <v>3.8194444444444448E-2</v>
      </c>
    </row>
    <row r="18" spans="2:11" x14ac:dyDescent="0.25">
      <c r="B18" s="43" t="s">
        <v>163</v>
      </c>
      <c r="C18" s="127">
        <v>3.4722222222222218E-4</v>
      </c>
      <c r="D18" s="127"/>
      <c r="E18" s="127">
        <v>1.2581018518518519E-2</v>
      </c>
      <c r="F18" s="127">
        <v>1.5509259259259261E-3</v>
      </c>
      <c r="G18" s="127"/>
      <c r="H18" s="127"/>
      <c r="I18" s="130"/>
      <c r="J18" s="141">
        <v>0</v>
      </c>
      <c r="K18" s="132">
        <f t="shared" si="0"/>
        <v>1.4479166666666668E-2</v>
      </c>
    </row>
    <row r="19" spans="2:11" ht="15.75" thickBot="1" x14ac:dyDescent="0.3">
      <c r="B19" s="43" t="s">
        <v>13</v>
      </c>
      <c r="C19" s="127">
        <v>1.3078703703703705E-3</v>
      </c>
      <c r="D19" s="127">
        <v>1.3888888888888888E-2</v>
      </c>
      <c r="E19" s="127">
        <v>2.3252314814814819E-2</v>
      </c>
      <c r="F19" s="127">
        <v>6.0185185185185185E-3</v>
      </c>
      <c r="G19" s="127"/>
      <c r="H19" s="127"/>
      <c r="I19" s="130"/>
      <c r="J19" s="141">
        <v>0</v>
      </c>
      <c r="K19" s="132">
        <f t="shared" si="0"/>
        <v>4.44675925925926E-2</v>
      </c>
    </row>
    <row r="20" spans="2:11" ht="16.5" thickTop="1" thickBot="1" x14ac:dyDescent="0.3">
      <c r="B20" s="60" t="s">
        <v>3</v>
      </c>
      <c r="C20" s="128">
        <f t="shared" ref="C20:K20" si="1">SUM(C7:C19)</f>
        <v>0.13231481481481483</v>
      </c>
      <c r="D20" s="128">
        <f t="shared" si="1"/>
        <v>7.6099537037037035E-2</v>
      </c>
      <c r="E20" s="128">
        <f t="shared" si="1"/>
        <v>0.25960648148148141</v>
      </c>
      <c r="F20" s="128">
        <f t="shared" si="1"/>
        <v>8.8946759259259267E-2</v>
      </c>
      <c r="G20" s="128">
        <f t="shared" si="1"/>
        <v>0.25451388888888887</v>
      </c>
      <c r="H20" s="128">
        <f t="shared" si="1"/>
        <v>3.1087962962962967E-2</v>
      </c>
      <c r="I20" s="128">
        <f t="shared" si="1"/>
        <v>0</v>
      </c>
      <c r="J20" s="128">
        <f t="shared" si="1"/>
        <v>0</v>
      </c>
      <c r="K20" s="137">
        <f t="shared" si="1"/>
        <v>0.84256944444444448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1" t="s">
        <v>4</v>
      </c>
      <c r="K22" s="42" t="s">
        <v>4</v>
      </c>
    </row>
    <row r="23" spans="2:11" x14ac:dyDescent="0.25">
      <c r="B23" s="50" t="s">
        <v>15</v>
      </c>
      <c r="C23" s="129">
        <v>3.7037037037037035E-4</v>
      </c>
      <c r="D23" s="129"/>
      <c r="E23" s="129">
        <v>8.6805555555555559E-3</v>
      </c>
      <c r="F23" s="129">
        <v>6.134259259259259E-4</v>
      </c>
      <c r="G23" s="129"/>
      <c r="H23" s="129"/>
      <c r="I23" s="130">
        <v>0</v>
      </c>
      <c r="J23" s="131">
        <v>0</v>
      </c>
      <c r="K23" s="132">
        <f>SUM(C23:J23)</f>
        <v>9.6643518518518511E-3</v>
      </c>
    </row>
    <row r="24" spans="2:11" x14ac:dyDescent="0.25">
      <c r="B24" s="50" t="s">
        <v>16</v>
      </c>
      <c r="C24" s="129">
        <v>2.5462962962962961E-4</v>
      </c>
      <c r="D24" s="129">
        <v>2.3148148148148146E-4</v>
      </c>
      <c r="E24" s="129">
        <v>2.7893518518518519E-3</v>
      </c>
      <c r="F24" s="129"/>
      <c r="G24" s="129"/>
      <c r="H24" s="129"/>
      <c r="I24" s="130">
        <v>0</v>
      </c>
      <c r="J24" s="131">
        <v>0</v>
      </c>
      <c r="K24" s="132">
        <f t="shared" ref="K24:K28" si="2">SUM(C24:J24)</f>
        <v>3.2754629629629631E-3</v>
      </c>
    </row>
    <row r="25" spans="2:11" x14ac:dyDescent="0.25">
      <c r="B25" s="50" t="s">
        <v>17</v>
      </c>
      <c r="C25" s="129">
        <v>1.6203703703703703E-4</v>
      </c>
      <c r="D25" s="129"/>
      <c r="E25" s="129">
        <v>3.4722222222222218E-4</v>
      </c>
      <c r="F25" s="129">
        <v>3.0092592592592595E-4</v>
      </c>
      <c r="G25" s="129">
        <v>4.5138888888888892E-4</v>
      </c>
      <c r="H25" s="129"/>
      <c r="I25" s="130">
        <v>0</v>
      </c>
      <c r="J25" s="131">
        <v>0</v>
      </c>
      <c r="K25" s="132">
        <f t="shared" si="2"/>
        <v>1.261574074074074E-3</v>
      </c>
    </row>
    <row r="26" spans="2:11" x14ac:dyDescent="0.25">
      <c r="B26" s="50" t="s">
        <v>18</v>
      </c>
      <c r="C26" s="129">
        <v>7.8703703703703705E-4</v>
      </c>
      <c r="D26" s="129">
        <v>4.6840277777777779E-2</v>
      </c>
      <c r="E26" s="129">
        <v>3.9583333333333311E-2</v>
      </c>
      <c r="F26" s="129">
        <v>1.4895833333333332E-2</v>
      </c>
      <c r="G26" s="129">
        <v>2.4108796296296295E-2</v>
      </c>
      <c r="H26" s="129"/>
      <c r="I26" s="130">
        <v>0</v>
      </c>
      <c r="J26" s="131">
        <v>0</v>
      </c>
      <c r="K26" s="132">
        <f t="shared" si="2"/>
        <v>0.12621527777777775</v>
      </c>
    </row>
    <row r="27" spans="2:11" x14ac:dyDescent="0.25">
      <c r="B27" s="50" t="s">
        <v>19</v>
      </c>
      <c r="C27" s="129">
        <v>2.8206018518518519E-2</v>
      </c>
      <c r="D27" s="129">
        <v>1.5196759259259257E-2</v>
      </c>
      <c r="E27" s="129">
        <v>1.3344907407407408E-2</v>
      </c>
      <c r="F27" s="129">
        <v>4.7453703703703703E-3</v>
      </c>
      <c r="G27" s="129">
        <v>6.8865740740740736E-3</v>
      </c>
      <c r="H27" s="129"/>
      <c r="I27" s="130"/>
      <c r="J27" s="131"/>
      <c r="K27" s="132">
        <f t="shared" si="2"/>
        <v>6.8379629629629637E-2</v>
      </c>
    </row>
    <row r="28" spans="2:11" ht="15.75" thickBot="1" x14ac:dyDescent="0.3">
      <c r="B28" s="55" t="s">
        <v>20</v>
      </c>
      <c r="C28" s="133">
        <v>6.9097222222222225E-3</v>
      </c>
      <c r="D28" s="133">
        <v>1.8865740740740742E-3</v>
      </c>
      <c r="E28" s="133"/>
      <c r="F28" s="133">
        <v>4.5138888888888892E-4</v>
      </c>
      <c r="G28" s="133"/>
      <c r="H28" s="133"/>
      <c r="I28" s="134"/>
      <c r="J28" s="135"/>
      <c r="K28" s="136">
        <f t="shared" si="2"/>
        <v>9.2476851851851852E-3</v>
      </c>
    </row>
    <row r="29" spans="2:11" ht="16.5" thickTop="1" thickBot="1" x14ac:dyDescent="0.3">
      <c r="B29" s="60" t="s">
        <v>3</v>
      </c>
      <c r="C29" s="128">
        <f>SUM(C23:C28)</f>
        <v>3.6689814814814814E-2</v>
      </c>
      <c r="D29" s="128">
        <f t="shared" ref="D29:K29" si="3">SUM(D23:D28)</f>
        <v>6.4155092592592583E-2</v>
      </c>
      <c r="E29" s="128">
        <f t="shared" si="3"/>
        <v>6.4745370370370342E-2</v>
      </c>
      <c r="F29" s="128">
        <f t="shared" si="3"/>
        <v>2.1006944444444446E-2</v>
      </c>
      <c r="G29" s="128">
        <f t="shared" si="3"/>
        <v>3.1446759259259258E-2</v>
      </c>
      <c r="H29" s="128">
        <f t="shared" si="3"/>
        <v>0</v>
      </c>
      <c r="I29" s="128">
        <f t="shared" si="3"/>
        <v>0</v>
      </c>
      <c r="J29" s="128">
        <f t="shared" si="3"/>
        <v>0</v>
      </c>
      <c r="K29" s="137">
        <f t="shared" si="3"/>
        <v>0.21804398148148144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0.16900462962962964</v>
      </c>
      <c r="D31" s="128">
        <f t="shared" si="4"/>
        <v>0.14025462962962962</v>
      </c>
      <c r="E31" s="128">
        <f t="shared" si="4"/>
        <v>0.32435185185185178</v>
      </c>
      <c r="F31" s="128">
        <f t="shared" si="4"/>
        <v>0.10995370370370372</v>
      </c>
      <c r="G31" s="128">
        <f t="shared" si="4"/>
        <v>0.28596064814814814</v>
      </c>
      <c r="H31" s="128">
        <f t="shared" si="4"/>
        <v>3.1087962962962967E-2</v>
      </c>
      <c r="I31" s="128">
        <f t="shared" si="4"/>
        <v>0</v>
      </c>
      <c r="J31" s="138">
        <f>SUM(J20,J29)</f>
        <v>0</v>
      </c>
      <c r="K31" s="139">
        <f t="shared" si="4"/>
        <v>1.0606134259259259</v>
      </c>
    </row>
    <row r="32" spans="2:11" ht="16.5" thickTop="1" thickBot="1" x14ac:dyDescent="0.3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 x14ac:dyDescent="0.3">
      <c r="B33" s="209" t="s">
        <v>161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:K3"/>
    <mergeCell ref="B4:K4"/>
    <mergeCell ref="B33:K33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3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3"/>
  <dimension ref="B2:K33"/>
  <sheetViews>
    <sheetView showGridLines="0" showZeros="0" view="pageBreakPreview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130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/>
      <c r="D7" s="127">
        <v>0</v>
      </c>
      <c r="E7" s="127">
        <v>0</v>
      </c>
      <c r="F7" s="127">
        <v>0</v>
      </c>
      <c r="G7" s="127"/>
      <c r="H7" s="127">
        <v>0</v>
      </c>
      <c r="I7" s="130"/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/>
      <c r="D8" s="127">
        <v>0</v>
      </c>
      <c r="E8" s="127">
        <v>0</v>
      </c>
      <c r="F8" s="127">
        <v>0</v>
      </c>
      <c r="G8" s="127">
        <v>1.7361111111111112E-4</v>
      </c>
      <c r="H8" s="127">
        <v>0</v>
      </c>
      <c r="I8" s="130"/>
      <c r="J8" s="141">
        <v>0</v>
      </c>
      <c r="K8" s="132">
        <f t="shared" ref="K8:K19" si="0">SUM(C8:J8)</f>
        <v>1.7361111111111112E-4</v>
      </c>
    </row>
    <row r="9" spans="2:11" x14ac:dyDescent="0.25">
      <c r="B9" s="142" t="s">
        <v>51</v>
      </c>
      <c r="C9" s="127"/>
      <c r="D9" s="127">
        <v>0</v>
      </c>
      <c r="E9" s="127">
        <v>0</v>
      </c>
      <c r="F9" s="127">
        <v>0</v>
      </c>
      <c r="G9" s="127"/>
      <c r="H9" s="127">
        <v>0</v>
      </c>
      <c r="I9" s="130"/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3.634259259259259E-3</v>
      </c>
      <c r="D10" s="127">
        <v>0</v>
      </c>
      <c r="E10" s="127">
        <v>0</v>
      </c>
      <c r="F10" s="127">
        <v>0</v>
      </c>
      <c r="G10" s="127"/>
      <c r="H10" s="127">
        <v>0</v>
      </c>
      <c r="I10" s="130"/>
      <c r="J10" s="141">
        <v>0</v>
      </c>
      <c r="K10" s="132">
        <f t="shared" si="0"/>
        <v>3.634259259259259E-3</v>
      </c>
    </row>
    <row r="11" spans="2:11" x14ac:dyDescent="0.25">
      <c r="B11" s="43" t="s">
        <v>12</v>
      </c>
      <c r="C11" s="127"/>
      <c r="D11" s="127">
        <v>0</v>
      </c>
      <c r="E11" s="127">
        <v>0</v>
      </c>
      <c r="F11" s="127">
        <v>0</v>
      </c>
      <c r="G11" s="127"/>
      <c r="H11" s="127">
        <v>0</v>
      </c>
      <c r="I11" s="130"/>
      <c r="J11" s="141">
        <v>0</v>
      </c>
      <c r="K11" s="132">
        <f t="shared" si="0"/>
        <v>0</v>
      </c>
    </row>
    <row r="12" spans="2:11" x14ac:dyDescent="0.25">
      <c r="B12" s="43" t="s">
        <v>162</v>
      </c>
      <c r="C12" s="127"/>
      <c r="D12" s="127">
        <v>0</v>
      </c>
      <c r="E12" s="127">
        <v>0</v>
      </c>
      <c r="F12" s="127">
        <v>0</v>
      </c>
      <c r="G12" s="127">
        <v>3.7037037037037035E-4</v>
      </c>
      <c r="H12" s="127">
        <v>0</v>
      </c>
      <c r="I12" s="130"/>
      <c r="J12" s="141">
        <v>0</v>
      </c>
      <c r="K12" s="132">
        <f t="shared" si="0"/>
        <v>3.7037037037037035E-4</v>
      </c>
    </row>
    <row r="13" spans="2:11" x14ac:dyDescent="0.25">
      <c r="B13" s="43" t="s">
        <v>106</v>
      </c>
      <c r="C13" s="127"/>
      <c r="D13" s="127">
        <v>0</v>
      </c>
      <c r="E13" s="127">
        <v>0</v>
      </c>
      <c r="F13" s="127">
        <v>0</v>
      </c>
      <c r="G13" s="127">
        <v>2.5694444444444445E-3</v>
      </c>
      <c r="H13" s="127">
        <v>0</v>
      </c>
      <c r="I13" s="130"/>
      <c r="J13" s="141">
        <v>0</v>
      </c>
      <c r="K13" s="132">
        <f t="shared" si="0"/>
        <v>2.5694444444444445E-3</v>
      </c>
    </row>
    <row r="14" spans="2:11" x14ac:dyDescent="0.25">
      <c r="B14" s="43" t="s">
        <v>107</v>
      </c>
      <c r="C14" s="127"/>
      <c r="D14" s="127">
        <v>0</v>
      </c>
      <c r="E14" s="127">
        <v>0</v>
      </c>
      <c r="F14" s="127">
        <v>0</v>
      </c>
      <c r="G14" s="127"/>
      <c r="H14" s="127">
        <v>0</v>
      </c>
      <c r="I14" s="130"/>
      <c r="J14" s="141">
        <v>0</v>
      </c>
      <c r="K14" s="132">
        <f t="shared" si="0"/>
        <v>0</v>
      </c>
    </row>
    <row r="15" spans="2:11" x14ac:dyDescent="0.25">
      <c r="B15" s="43" t="s">
        <v>183</v>
      </c>
      <c r="C15" s="127"/>
      <c r="D15" s="127">
        <v>0</v>
      </c>
      <c r="E15" s="127">
        <v>0</v>
      </c>
      <c r="F15" s="127">
        <v>0</v>
      </c>
      <c r="G15" s="127"/>
      <c r="H15" s="127">
        <v>0</v>
      </c>
      <c r="I15" s="130"/>
      <c r="J15" s="141">
        <v>0</v>
      </c>
      <c r="K15" s="132">
        <f t="shared" si="0"/>
        <v>0</v>
      </c>
    </row>
    <row r="16" spans="2:11" x14ac:dyDescent="0.25">
      <c r="B16" s="43" t="s">
        <v>217</v>
      </c>
      <c r="C16" s="127"/>
      <c r="D16" s="127">
        <v>0</v>
      </c>
      <c r="E16" s="127">
        <v>0</v>
      </c>
      <c r="F16" s="127">
        <v>0</v>
      </c>
      <c r="G16" s="127"/>
      <c r="H16" s="127">
        <v>0</v>
      </c>
      <c r="I16" s="130"/>
      <c r="J16" s="141">
        <v>0</v>
      </c>
      <c r="K16" s="132">
        <f t="shared" si="0"/>
        <v>0</v>
      </c>
    </row>
    <row r="17" spans="2:11" x14ac:dyDescent="0.25">
      <c r="B17" s="43" t="s">
        <v>218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 x14ac:dyDescent="0.25">
      <c r="B18" s="43" t="s">
        <v>163</v>
      </c>
      <c r="C18" s="127"/>
      <c r="D18" s="127">
        <v>0</v>
      </c>
      <c r="E18" s="127">
        <v>0</v>
      </c>
      <c r="F18" s="127">
        <v>0</v>
      </c>
      <c r="G18" s="127"/>
      <c r="H18" s="127">
        <v>0</v>
      </c>
      <c r="I18" s="130"/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/>
      <c r="D19" s="127">
        <v>0</v>
      </c>
      <c r="E19" s="127">
        <v>0</v>
      </c>
      <c r="F19" s="127">
        <v>0</v>
      </c>
      <c r="G19" s="127">
        <v>7.3148148148148157E-3</v>
      </c>
      <c r="H19" s="127">
        <v>0</v>
      </c>
      <c r="I19" s="130"/>
      <c r="J19" s="141">
        <v>0</v>
      </c>
      <c r="K19" s="132">
        <f t="shared" si="0"/>
        <v>7.3148148148148157E-3</v>
      </c>
    </row>
    <row r="20" spans="2:11" ht="16.5" thickTop="1" thickBot="1" x14ac:dyDescent="0.3">
      <c r="B20" s="60" t="s">
        <v>3</v>
      </c>
      <c r="C20" s="128">
        <f t="shared" ref="C20:K20" si="1">SUM(C7:C19)</f>
        <v>3.634259259259259E-3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1.0428240740740741E-2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1.40625E-2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1" t="s">
        <v>4</v>
      </c>
      <c r="K22" s="42" t="s">
        <v>4</v>
      </c>
    </row>
    <row r="23" spans="2:11" x14ac:dyDescent="0.25">
      <c r="B23" s="50" t="s">
        <v>15</v>
      </c>
      <c r="C23" s="129">
        <v>0</v>
      </c>
      <c r="D23" s="129">
        <v>0</v>
      </c>
      <c r="E23" s="129"/>
      <c r="F23" s="129">
        <v>0</v>
      </c>
      <c r="G23" s="129">
        <v>1.4120370370370369E-3</v>
      </c>
      <c r="H23" s="129">
        <v>0</v>
      </c>
      <c r="I23" s="130">
        <v>0</v>
      </c>
      <c r="J23" s="131">
        <v>0</v>
      </c>
      <c r="K23" s="132">
        <f>SUM(C23:J23)</f>
        <v>1.4120370370370369E-3</v>
      </c>
    </row>
    <row r="24" spans="2:11" x14ac:dyDescent="0.25">
      <c r="B24" s="50" t="s">
        <v>16</v>
      </c>
      <c r="C24" s="129">
        <v>0</v>
      </c>
      <c r="D24" s="129">
        <v>0</v>
      </c>
      <c r="E24" s="129"/>
      <c r="F24" s="129">
        <v>0</v>
      </c>
      <c r="G24" s="129"/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>
        <v>0</v>
      </c>
      <c r="D25" s="129">
        <v>0</v>
      </c>
      <c r="E25" s="129"/>
      <c r="F25" s="129">
        <v>0</v>
      </c>
      <c r="G25" s="129"/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>
        <v>0</v>
      </c>
      <c r="D26" s="129">
        <v>0</v>
      </c>
      <c r="E26" s="129"/>
      <c r="F26" s="129">
        <v>0</v>
      </c>
      <c r="G26" s="129"/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x14ac:dyDescent="0.25">
      <c r="B27" s="50" t="s">
        <v>19</v>
      </c>
      <c r="C27" s="129">
        <v>0</v>
      </c>
      <c r="D27" s="129">
        <v>0</v>
      </c>
      <c r="E27" s="129">
        <v>5.1273148148148146E-3</v>
      </c>
      <c r="F27" s="129">
        <v>0</v>
      </c>
      <c r="G27" s="129">
        <v>2.7777777777777779E-3</v>
      </c>
      <c r="H27" s="129">
        <v>0</v>
      </c>
      <c r="I27" s="130">
        <v>0</v>
      </c>
      <c r="J27" s="131">
        <v>0</v>
      </c>
      <c r="K27" s="132">
        <f t="shared" si="2"/>
        <v>7.905092592592592E-3</v>
      </c>
    </row>
    <row r="28" spans="2:11" ht="15.75" thickBot="1" x14ac:dyDescent="0.3">
      <c r="B28" s="55" t="s">
        <v>20</v>
      </c>
      <c r="C28" s="133"/>
      <c r="D28" s="133"/>
      <c r="E28" s="133"/>
      <c r="F28" s="133">
        <v>0</v>
      </c>
      <c r="G28" s="133"/>
      <c r="H28" s="133">
        <v>0</v>
      </c>
      <c r="I28" s="134"/>
      <c r="J28" s="135"/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>SUM(C23:C28)</f>
        <v>0</v>
      </c>
      <c r="D29" s="128">
        <f t="shared" ref="D29:K29" si="3">SUM(D23:D28)</f>
        <v>0</v>
      </c>
      <c r="E29" s="128">
        <f t="shared" si="3"/>
        <v>5.1273148148148146E-3</v>
      </c>
      <c r="F29" s="128">
        <f t="shared" si="3"/>
        <v>0</v>
      </c>
      <c r="G29" s="128">
        <f t="shared" si="3"/>
        <v>4.1898148148148146E-3</v>
      </c>
      <c r="H29" s="128">
        <f t="shared" si="3"/>
        <v>0</v>
      </c>
      <c r="I29" s="128">
        <f t="shared" si="3"/>
        <v>0</v>
      </c>
      <c r="J29" s="128">
        <f t="shared" si="3"/>
        <v>0</v>
      </c>
      <c r="K29" s="137">
        <f t="shared" si="3"/>
        <v>9.3171296296296283E-3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3.634259259259259E-3</v>
      </c>
      <c r="D31" s="128">
        <f t="shared" si="4"/>
        <v>0</v>
      </c>
      <c r="E31" s="128">
        <f t="shared" si="4"/>
        <v>5.1273148148148146E-3</v>
      </c>
      <c r="F31" s="128">
        <f t="shared" si="4"/>
        <v>0</v>
      </c>
      <c r="G31" s="128">
        <f t="shared" si="4"/>
        <v>1.4618055555555556E-2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2.3379629629629629E-2</v>
      </c>
    </row>
    <row r="32" spans="2:11" ht="16.5" thickTop="1" thickBot="1" x14ac:dyDescent="0.3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 x14ac:dyDescent="0.3">
      <c r="B33" s="209" t="s">
        <v>161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67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8" t="s">
        <v>31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s="5" customFormat="1" ht="15.75" thickBot="1" x14ac:dyDescent="0.3">
      <c r="B4" s="191" t="s">
        <v>224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s="5" customFormat="1" x14ac:dyDescent="0.25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1.7546296296296306E-2</v>
      </c>
      <c r="D7" s="12">
        <f t="shared" ref="D7:D15" si="0">IFERROR(C7/C$20,0)</f>
        <v>0.128083812098682</v>
      </c>
      <c r="E7" s="12">
        <f t="shared" ref="E7:E15" si="1">IFERROR(C7/C$31,0)</f>
        <v>2.5741162087818809E-2</v>
      </c>
      <c r="F7" s="11">
        <v>7.7430555555555568E-3</v>
      </c>
      <c r="G7" s="12">
        <f t="shared" ref="G7:G15" si="2">IFERROR(F7/F$20,0)</f>
        <v>7.8502698896972575E-2</v>
      </c>
      <c r="H7" s="12">
        <f t="shared" ref="H7:H15" si="3">IFERROR(F7/F$31,0)</f>
        <v>5.4764243614931263E-2</v>
      </c>
      <c r="I7" s="11">
        <f>C7+F7</f>
        <v>2.5289351851851861E-2</v>
      </c>
      <c r="J7" s="12">
        <f>IFERROR(I7/I$20,0)</f>
        <v>0.10732881422536598</v>
      </c>
      <c r="K7" s="14">
        <f>IFERROR(I7/I$31,0)</f>
        <v>3.0727042610040795E-2</v>
      </c>
    </row>
    <row r="8" spans="2:11" s="5" customFormat="1" x14ac:dyDescent="0.25">
      <c r="B8" s="145" t="s">
        <v>100</v>
      </c>
      <c r="C8" s="11">
        <v>2.1724537037037053E-2</v>
      </c>
      <c r="D8" s="12">
        <f t="shared" si="0"/>
        <v>0.15858398107468744</v>
      </c>
      <c r="E8" s="12">
        <f t="shared" si="1"/>
        <v>3.187081875912659E-2</v>
      </c>
      <c r="F8" s="11">
        <v>2.2881944444444448E-2</v>
      </c>
      <c r="G8" s="12">
        <f t="shared" si="2"/>
        <v>0.23198779629195035</v>
      </c>
      <c r="H8" s="12">
        <f t="shared" si="3"/>
        <v>0.16183693516699418</v>
      </c>
      <c r="I8" s="11">
        <f t="shared" ref="I8:I18" si="4">C8+F8</f>
        <v>4.4606481481481497E-2</v>
      </c>
      <c r="J8" s="12">
        <f t="shared" ref="J8:J18" si="5">IFERROR(I8/I$20,0)</f>
        <v>0.1893113272423618</v>
      </c>
      <c r="K8" s="14">
        <f t="shared" ref="K8:K18" si="6">IFERROR(I8/I$31,0)</f>
        <v>5.4197721839403766E-2</v>
      </c>
    </row>
    <row r="9" spans="2:11" s="5" customFormat="1" x14ac:dyDescent="0.25">
      <c r="B9" s="10" t="s">
        <v>51</v>
      </c>
      <c r="C9" s="11">
        <v>2.865740740740742E-2</v>
      </c>
      <c r="D9" s="12">
        <f t="shared" si="0"/>
        <v>0.20919229469415343</v>
      </c>
      <c r="E9" s="12">
        <f t="shared" si="1"/>
        <v>4.2041634122321481E-2</v>
      </c>
      <c r="F9" s="11">
        <v>6.2731481481481458E-3</v>
      </c>
      <c r="G9" s="12">
        <f t="shared" si="2"/>
        <v>6.3600093874677299E-2</v>
      </c>
      <c r="H9" s="12">
        <f t="shared" si="3"/>
        <v>4.4368041912246234E-2</v>
      </c>
      <c r="I9" s="11">
        <f t="shared" si="4"/>
        <v>3.4930555555555562E-2</v>
      </c>
      <c r="J9" s="12">
        <f t="shared" si="5"/>
        <v>0.1482463896257</v>
      </c>
      <c r="K9" s="14">
        <f t="shared" si="6"/>
        <v>4.2441288145127279E-2</v>
      </c>
    </row>
    <row r="10" spans="2:11" s="5" customFormat="1" x14ac:dyDescent="0.25">
      <c r="B10" s="10" t="s">
        <v>11</v>
      </c>
      <c r="C10" s="11">
        <v>2.6331018518518528E-2</v>
      </c>
      <c r="D10" s="12">
        <f t="shared" si="0"/>
        <v>0.19221020615072659</v>
      </c>
      <c r="E10" s="12">
        <f t="shared" si="1"/>
        <v>3.8628722790097478E-2</v>
      </c>
      <c r="F10" s="11">
        <v>2.6226851851851838E-2</v>
      </c>
      <c r="G10" s="12">
        <f t="shared" si="2"/>
        <v>0.26590002346866926</v>
      </c>
      <c r="H10" s="12">
        <f t="shared" si="3"/>
        <v>0.18549443352979694</v>
      </c>
      <c r="I10" s="11">
        <f t="shared" si="4"/>
        <v>5.2557870370370366E-2</v>
      </c>
      <c r="J10" s="12">
        <f t="shared" si="5"/>
        <v>0.22305727478141268</v>
      </c>
      <c r="K10" s="14">
        <f t="shared" si="6"/>
        <v>6.3858810293910842E-2</v>
      </c>
    </row>
    <row r="11" spans="2:11" s="5" customFormat="1" x14ac:dyDescent="0.25">
      <c r="B11" s="10" t="s">
        <v>12</v>
      </c>
      <c r="C11" s="11">
        <v>2.3495370370370363E-3</v>
      </c>
      <c r="D11" s="12">
        <f t="shared" si="0"/>
        <v>1.7151064548834052E-2</v>
      </c>
      <c r="E11" s="12">
        <f t="shared" si="1"/>
        <v>3.446870648962542E-3</v>
      </c>
      <c r="F11" s="11">
        <v>1.724537037037037E-3</v>
      </c>
      <c r="G11" s="12">
        <f t="shared" si="2"/>
        <v>1.7484158648204653E-2</v>
      </c>
      <c r="H11" s="12">
        <f t="shared" si="3"/>
        <v>1.2197118533071385E-2</v>
      </c>
      <c r="I11" s="11">
        <f t="shared" si="4"/>
        <v>4.0740740740740737E-3</v>
      </c>
      <c r="J11" s="12">
        <f t="shared" si="5"/>
        <v>1.7290500049120736E-2</v>
      </c>
      <c r="K11" s="14">
        <f t="shared" si="6"/>
        <v>4.9500773449585147E-3</v>
      </c>
    </row>
    <row r="12" spans="2:11" s="5" customFormat="1" x14ac:dyDescent="0.25">
      <c r="B12" s="10" t="s">
        <v>162</v>
      </c>
      <c r="C12" s="11">
        <v>2.5185185185185172E-2</v>
      </c>
      <c r="D12" s="12">
        <f t="shared" si="0"/>
        <v>0.18384589388306843</v>
      </c>
      <c r="E12" s="12">
        <f t="shared" si="1"/>
        <v>3.6947736611539363E-2</v>
      </c>
      <c r="F12" s="11">
        <v>2.3842592592592582E-2</v>
      </c>
      <c r="G12" s="12">
        <f t="shared" si="2"/>
        <v>0.24172729406242663</v>
      </c>
      <c r="H12" s="12">
        <f t="shared" si="3"/>
        <v>0.16863130320890632</v>
      </c>
      <c r="I12" s="11">
        <f t="shared" si="4"/>
        <v>4.9027777777777753E-2</v>
      </c>
      <c r="J12" s="12">
        <f t="shared" si="5"/>
        <v>0.2080754494547597</v>
      </c>
      <c r="K12" s="14">
        <f t="shared" si="6"/>
        <v>5.9569680776262103E-2</v>
      </c>
    </row>
    <row r="13" spans="2:11" s="5" customFormat="1" x14ac:dyDescent="0.25">
      <c r="B13" s="10" t="s">
        <v>106</v>
      </c>
      <c r="C13" s="11">
        <v>2.5462962962962961E-4</v>
      </c>
      <c r="D13" s="12">
        <f t="shared" si="0"/>
        <v>1.8587360594795529E-3</v>
      </c>
      <c r="E13" s="12">
        <f t="shared" si="1"/>
        <v>3.7355248412401944E-4</v>
      </c>
      <c r="F13" s="11">
        <v>6.134259259259259E-4</v>
      </c>
      <c r="G13" s="12">
        <f t="shared" si="2"/>
        <v>6.2191973715090372E-3</v>
      </c>
      <c r="H13" s="12">
        <f t="shared" si="3"/>
        <v>4.3385723641126408E-3</v>
      </c>
      <c r="I13" s="11">
        <f t="shared" si="4"/>
        <v>8.6805555555555551E-4</v>
      </c>
      <c r="J13" s="12">
        <f t="shared" si="5"/>
        <v>3.6840554081933388E-3</v>
      </c>
      <c r="K13" s="14">
        <f t="shared" si="6"/>
        <v>1.0547039797496837E-3</v>
      </c>
    </row>
    <row r="14" spans="2:11" s="5" customFormat="1" x14ac:dyDescent="0.25">
      <c r="B14" s="10" t="s">
        <v>107</v>
      </c>
      <c r="C14" s="11">
        <v>5.7870370370370366E-5</v>
      </c>
      <c r="D14" s="12">
        <f t="shared" si="0"/>
        <v>4.2244001351808021E-4</v>
      </c>
      <c r="E14" s="12">
        <f t="shared" si="1"/>
        <v>8.4898291846368049E-5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4"/>
        <v>5.7870370370370366E-5</v>
      </c>
      <c r="J14" s="12">
        <f t="shared" si="5"/>
        <v>2.4560369387955592E-4</v>
      </c>
      <c r="K14" s="14">
        <f t="shared" si="6"/>
        <v>7.0313598649978903E-5</v>
      </c>
    </row>
    <row r="15" spans="2:11" s="5" customFormat="1" x14ac:dyDescent="0.25">
      <c r="B15" s="10" t="s">
        <v>183</v>
      </c>
      <c r="C15" s="11">
        <v>1.2499999999999998E-3</v>
      </c>
      <c r="D15" s="12">
        <f t="shared" si="0"/>
        <v>9.1247042919905316E-3</v>
      </c>
      <c r="E15" s="12">
        <f t="shared" si="1"/>
        <v>1.8338031038815498E-3</v>
      </c>
      <c r="F15" s="11">
        <v>1.9791666666666664E-3</v>
      </c>
      <c r="G15" s="12">
        <f t="shared" si="2"/>
        <v>2.0065712274114061E-2</v>
      </c>
      <c r="H15" s="12">
        <f t="shared" si="3"/>
        <v>1.3998035363457763E-2</v>
      </c>
      <c r="I15" s="11">
        <f t="shared" si="4"/>
        <v>3.2291666666666662E-3</v>
      </c>
      <c r="J15" s="12">
        <f t="shared" si="5"/>
        <v>1.370468611847922E-2</v>
      </c>
      <c r="K15" s="14">
        <f t="shared" si="6"/>
        <v>3.923498804668823E-3</v>
      </c>
    </row>
    <row r="16" spans="2:11" s="5" customFormat="1" x14ac:dyDescent="0.25">
      <c r="B16" s="10" t="s">
        <v>217</v>
      </c>
      <c r="C16" s="11">
        <v>1.2037037037037038E-3</v>
      </c>
      <c r="D16" s="12">
        <f t="shared" ref="D16:D17" si="7">IFERROR(C16/C$20,0)</f>
        <v>8.7867522811760704E-3</v>
      </c>
      <c r="E16" s="12">
        <f t="shared" ref="E16:E17" si="8">IFERROR(C16/C$31,0)</f>
        <v>1.7658844704044557E-3</v>
      </c>
      <c r="F16" s="11">
        <v>1.5972222222222221E-3</v>
      </c>
      <c r="G16" s="12">
        <f t="shared" ref="G16:G17" si="9">IFERROR(F16/F$20,0)</f>
        <v>1.6193381835249945E-2</v>
      </c>
      <c r="H16" s="12">
        <f t="shared" ref="H16:H17" si="10">IFERROR(F16/F$31,0)</f>
        <v>1.1296660117878195E-2</v>
      </c>
      <c r="I16" s="11">
        <f t="shared" si="4"/>
        <v>2.8009259259259259E-3</v>
      </c>
      <c r="J16" s="12">
        <f t="shared" si="5"/>
        <v>1.1887218783770508E-2</v>
      </c>
      <c r="K16" s="14">
        <f t="shared" si="6"/>
        <v>3.4031781746589793E-3</v>
      </c>
    </row>
    <row r="17" spans="2:11" s="5" customFormat="1" x14ac:dyDescent="0.25">
      <c r="B17" s="10" t="s">
        <v>218</v>
      </c>
      <c r="C17" s="11"/>
      <c r="D17" s="12">
        <f t="shared" si="7"/>
        <v>0</v>
      </c>
      <c r="E17" s="12">
        <f t="shared" si="8"/>
        <v>0</v>
      </c>
      <c r="F17" s="11"/>
      <c r="G17" s="12">
        <f t="shared" si="9"/>
        <v>0</v>
      </c>
      <c r="H17" s="12">
        <f t="shared" si="10"/>
        <v>0</v>
      </c>
      <c r="I17" s="11">
        <f t="shared" si="4"/>
        <v>0</v>
      </c>
      <c r="J17" s="12">
        <f t="shared" si="5"/>
        <v>0</v>
      </c>
      <c r="K17" s="14">
        <f t="shared" si="6"/>
        <v>0</v>
      </c>
    </row>
    <row r="18" spans="2:11" s="5" customFormat="1" x14ac:dyDescent="0.25">
      <c r="B18" s="10" t="s">
        <v>163</v>
      </c>
      <c r="C18" s="11">
        <v>1.5277777777777779E-3</v>
      </c>
      <c r="D18" s="12">
        <f>IFERROR(C18/C$20,0)</f>
        <v>1.1152416356877319E-2</v>
      </c>
      <c r="E18" s="12">
        <f>IFERROR(C18/C$31,0)</f>
        <v>2.2413149047441168E-3</v>
      </c>
      <c r="F18" s="11">
        <v>1.0416666666666667E-3</v>
      </c>
      <c r="G18" s="12">
        <f>IFERROR(F18/F$20,0)</f>
        <v>1.056090119690214E-2</v>
      </c>
      <c r="H18" s="12">
        <f>IFERROR(F18/F$31,0)</f>
        <v>7.3673870333988232E-3</v>
      </c>
      <c r="I18" s="11">
        <f t="shared" si="4"/>
        <v>2.5694444444444445E-3</v>
      </c>
      <c r="J18" s="12">
        <f t="shared" si="5"/>
        <v>1.0904804008252285E-2</v>
      </c>
      <c r="K18" s="14">
        <f t="shared" si="6"/>
        <v>3.1219237800590638E-3</v>
      </c>
    </row>
    <row r="19" spans="2:11" s="5" customFormat="1" ht="15.75" thickBot="1" x14ac:dyDescent="0.3">
      <c r="B19" s="10" t="s">
        <v>13</v>
      </c>
      <c r="C19" s="11">
        <v>1.0902777777777775E-2</v>
      </c>
      <c r="D19" s="12">
        <f>IFERROR(C19/C$20,0)</f>
        <v>7.9587698546806293E-2</v>
      </c>
      <c r="E19" s="12">
        <f>IFERROR(C19/C$31,0)</f>
        <v>1.5994838183855737E-2</v>
      </c>
      <c r="F19" s="11">
        <v>4.7106481481481496E-3</v>
      </c>
      <c r="G19" s="12">
        <f>IFERROR(F19/F$20,0)</f>
        <v>4.775874207932413E-2</v>
      </c>
      <c r="H19" s="12">
        <f>IFERROR(F19/F$31,0)</f>
        <v>3.3316961362148026E-2</v>
      </c>
      <c r="I19" s="11">
        <f>C19+F19</f>
        <v>1.5613425925925925E-2</v>
      </c>
      <c r="J19" s="12">
        <f>IFERROR(I19/I$20,0)</f>
        <v>6.6263876608704184E-2</v>
      </c>
      <c r="K19" s="14">
        <f>IFERROR(I19/I$31,0)</f>
        <v>1.8970608915764308E-2</v>
      </c>
    </row>
    <row r="20" spans="2:11" s="5" customFormat="1" ht="16.5" thickTop="1" thickBot="1" x14ac:dyDescent="0.3">
      <c r="B20" s="31" t="s">
        <v>3</v>
      </c>
      <c r="C20" s="32">
        <f>SUM(C7:C19)</f>
        <v>0.1369907407407408</v>
      </c>
      <c r="D20" s="33">
        <f>IFERROR(SUM(D7:D19),0)</f>
        <v>0.99999999999999978</v>
      </c>
      <c r="E20" s="33">
        <f>IFERROR(SUM(E7:E19),0)</f>
        <v>0.2009712364587225</v>
      </c>
      <c r="F20" s="32">
        <f>SUM(F7:F19)</f>
        <v>9.8634259259259227E-2</v>
      </c>
      <c r="G20" s="33">
        <f>IFERROR(SUM(G7:G19),0)</f>
        <v>1</v>
      </c>
      <c r="H20" s="33">
        <f>IFERROR(SUM(H7:H19),0)</f>
        <v>0.69760969220694169</v>
      </c>
      <c r="I20" s="32">
        <f>SUM(I7:I19)</f>
        <v>0.235625</v>
      </c>
      <c r="J20" s="33">
        <f>IFERROR(SUM(J7:J19),0)</f>
        <v>1</v>
      </c>
      <c r="K20" s="34">
        <f>IFERROR(SUM(K7:K19),0)</f>
        <v>0.28628884826325401</v>
      </c>
    </row>
    <row r="21" spans="2:11" s="5" customFormat="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25">
      <c r="B23" s="18" t="s">
        <v>15</v>
      </c>
      <c r="C23" s="11">
        <v>2.2939814814814816E-2</v>
      </c>
      <c r="D23" s="19"/>
      <c r="E23" s="12">
        <f>IFERROR(C23/C$31,0)</f>
        <v>3.3653682887900299E-2</v>
      </c>
      <c r="F23" s="11">
        <v>1.1273148148148154E-2</v>
      </c>
      <c r="G23" s="19"/>
      <c r="H23" s="12">
        <f>IFERROR(F23/F$31,0)</f>
        <v>7.9731499672560643E-2</v>
      </c>
      <c r="I23" s="11">
        <f>C23+F23</f>
        <v>3.4212962962962973E-2</v>
      </c>
      <c r="J23" s="19"/>
      <c r="K23" s="14">
        <f>IFERROR(I23/I$31,0)</f>
        <v>4.1569399521867542E-2</v>
      </c>
    </row>
    <row r="24" spans="2:11" s="5" customFormat="1" x14ac:dyDescent="0.25">
      <c r="B24" s="18" t="s">
        <v>16</v>
      </c>
      <c r="C24" s="11">
        <v>5.7870370370370366E-5</v>
      </c>
      <c r="D24" s="19"/>
      <c r="E24" s="12">
        <f t="shared" ref="E24:E28" si="11">IFERROR(C24/C$31,0)</f>
        <v>8.4898291846368049E-5</v>
      </c>
      <c r="F24" s="11">
        <v>0</v>
      </c>
      <c r="G24" s="19"/>
      <c r="H24" s="12">
        <f t="shared" ref="H24:H28" si="12">IFERROR(F24/F$31,0)</f>
        <v>0</v>
      </c>
      <c r="I24" s="11">
        <f t="shared" ref="I24:I28" si="13">C24+F24</f>
        <v>5.7870370370370366E-5</v>
      </c>
      <c r="J24" s="19"/>
      <c r="K24" s="14">
        <f>IFERROR(I24/I$31,0)</f>
        <v>7.0313598649978903E-5</v>
      </c>
    </row>
    <row r="25" spans="2:11" s="5" customFormat="1" x14ac:dyDescent="0.25">
      <c r="B25" s="18" t="s">
        <v>17</v>
      </c>
      <c r="C25" s="11">
        <v>4.7453703703703704E-4</v>
      </c>
      <c r="D25" s="19"/>
      <c r="E25" s="12">
        <f t="shared" si="11"/>
        <v>6.9616599314021807E-4</v>
      </c>
      <c r="F25" s="11">
        <v>2.2106481481481486E-3</v>
      </c>
      <c r="G25" s="19"/>
      <c r="H25" s="12">
        <f t="shared" si="12"/>
        <v>1.5635232481990842E-2</v>
      </c>
      <c r="I25" s="11">
        <f t="shared" si="13"/>
        <v>2.6851851851851859E-3</v>
      </c>
      <c r="J25" s="19"/>
      <c r="K25" s="14">
        <f t="shared" ref="K25:K28" si="14">IFERROR(I25/I$31,0)</f>
        <v>3.2625509773590222E-3</v>
      </c>
    </row>
    <row r="26" spans="2:11" s="5" customFormat="1" x14ac:dyDescent="0.25">
      <c r="B26" s="18" t="s">
        <v>18</v>
      </c>
      <c r="C26" s="11">
        <v>2.9861111111111113E-2</v>
      </c>
      <c r="D26" s="19"/>
      <c r="E26" s="12">
        <f t="shared" si="11"/>
        <v>4.3807518592725921E-2</v>
      </c>
      <c r="F26" s="11">
        <v>7.9745370370370369E-3</v>
      </c>
      <c r="G26" s="19"/>
      <c r="H26" s="12">
        <f t="shared" si="12"/>
        <v>5.6401440733464328E-2</v>
      </c>
      <c r="I26" s="11">
        <f t="shared" si="13"/>
        <v>3.7835648148148146E-2</v>
      </c>
      <c r="J26" s="19"/>
      <c r="K26" s="14">
        <f t="shared" si="14"/>
        <v>4.5971030797356212E-2</v>
      </c>
    </row>
    <row r="27" spans="2:11" s="5" customFormat="1" x14ac:dyDescent="0.25">
      <c r="B27" s="18" t="s">
        <v>19</v>
      </c>
      <c r="C27" s="11">
        <v>0.49108796296296292</v>
      </c>
      <c r="D27" s="19"/>
      <c r="E27" s="12">
        <f t="shared" si="11"/>
        <v>0.72044690460827931</v>
      </c>
      <c r="F27" s="11">
        <v>2.1296296296296285E-2</v>
      </c>
      <c r="G27" s="19"/>
      <c r="H27" s="12">
        <f t="shared" si="12"/>
        <v>0.15062213490504253</v>
      </c>
      <c r="I27" s="11">
        <f t="shared" si="13"/>
        <v>0.51238425925925923</v>
      </c>
      <c r="J27" s="19"/>
      <c r="K27" s="14">
        <f t="shared" si="14"/>
        <v>0.62255660244691324</v>
      </c>
    </row>
    <row r="28" spans="2:11" s="5" customFormat="1" ht="15.75" thickBot="1" x14ac:dyDescent="0.3">
      <c r="B28" s="23" t="s">
        <v>20</v>
      </c>
      <c r="C28" s="20">
        <v>2.3148148148148146E-4</v>
      </c>
      <c r="D28" s="24"/>
      <c r="E28" s="21">
        <f t="shared" si="11"/>
        <v>3.3959316738547219E-4</v>
      </c>
      <c r="F28" s="20">
        <v>0</v>
      </c>
      <c r="G28" s="24"/>
      <c r="H28" s="21">
        <f t="shared" si="12"/>
        <v>0</v>
      </c>
      <c r="I28" s="11">
        <f t="shared" si="13"/>
        <v>2.3148148148148146E-4</v>
      </c>
      <c r="J28" s="24"/>
      <c r="K28" s="22">
        <f t="shared" si="14"/>
        <v>2.8125439459991561E-4</v>
      </c>
    </row>
    <row r="29" spans="2:11" s="5" customFormat="1" ht="16.5" thickTop="1" thickBot="1" x14ac:dyDescent="0.3">
      <c r="B29" s="31" t="s">
        <v>3</v>
      </c>
      <c r="C29" s="32">
        <f>SUM(C23:C28)</f>
        <v>0.54465277777777765</v>
      </c>
      <c r="D29" s="33"/>
      <c r="E29" s="33">
        <f>IFERROR(SUM(E23:E28),0)</f>
        <v>0.79902876354127761</v>
      </c>
      <c r="F29" s="32">
        <f>SUM(F23:F28)</f>
        <v>4.2754629629629629E-2</v>
      </c>
      <c r="G29" s="33"/>
      <c r="H29" s="33">
        <f>IFERROR(SUM(H23:H28),0)</f>
        <v>0.30239030779305831</v>
      </c>
      <c r="I29" s="32">
        <f>SUM(I23:I28)</f>
        <v>0.58740740740740738</v>
      </c>
      <c r="J29" s="33"/>
      <c r="K29" s="34">
        <f>IFERROR(SUM(K23:K28),0)</f>
        <v>0.71371115173674593</v>
      </c>
    </row>
    <row r="30" spans="2:11" s="5" customFormat="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 x14ac:dyDescent="0.3">
      <c r="B31" s="31" t="s">
        <v>6</v>
      </c>
      <c r="C31" s="32">
        <f>SUM(C20,C29)</f>
        <v>0.68164351851851845</v>
      </c>
      <c r="D31" s="35"/>
      <c r="E31" s="36">
        <f>IFERROR(SUM(E20,E29),0)</f>
        <v>1</v>
      </c>
      <c r="F31" s="32">
        <f>SUM(F20,F29)</f>
        <v>0.14138888888888884</v>
      </c>
      <c r="G31" s="35"/>
      <c r="H31" s="36">
        <f>IFERROR(SUM(H20,H29),0)</f>
        <v>1</v>
      </c>
      <c r="I31" s="32">
        <f>SUM(I20,I29)</f>
        <v>0.82303240740740735</v>
      </c>
      <c r="J31" s="35"/>
      <c r="K31" s="38">
        <f>IFERROR(SUM(K20,K29),0)</f>
        <v>1</v>
      </c>
    </row>
    <row r="32" spans="2:11" s="5" customFormat="1" ht="66" customHeight="1" thickTop="1" thickBot="1" x14ac:dyDescent="0.3">
      <c r="B32" s="185" t="s">
        <v>156</v>
      </c>
      <c r="C32" s="186"/>
      <c r="D32" s="186"/>
      <c r="E32" s="186"/>
      <c r="F32" s="186"/>
      <c r="G32" s="186"/>
      <c r="H32" s="186"/>
      <c r="I32" s="186"/>
      <c r="J32" s="186"/>
      <c r="K32" s="187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  <row r="67" spans="3:8" s="5" customFormat="1" x14ac:dyDescent="0.25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8"/>
  <dimension ref="B2:K33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131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/>
      <c r="E7" s="127">
        <v>0</v>
      </c>
      <c r="F7" s="127"/>
      <c r="G7" s="127"/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/>
      <c r="E8" s="127">
        <v>0</v>
      </c>
      <c r="F8" s="127"/>
      <c r="G8" s="127"/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 x14ac:dyDescent="0.25">
      <c r="B9" s="142" t="s">
        <v>51</v>
      </c>
      <c r="C9" s="127">
        <v>0</v>
      </c>
      <c r="D9" s="127"/>
      <c r="E9" s="127">
        <v>0</v>
      </c>
      <c r="F9" s="127"/>
      <c r="G9" s="127"/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2.8819444444444444E-3</v>
      </c>
      <c r="E10" s="127">
        <v>0</v>
      </c>
      <c r="F10" s="127"/>
      <c r="G10" s="127"/>
      <c r="H10" s="127">
        <v>0</v>
      </c>
      <c r="I10" s="130">
        <v>0</v>
      </c>
      <c r="J10" s="141">
        <v>0</v>
      </c>
      <c r="K10" s="132">
        <f t="shared" si="0"/>
        <v>2.8819444444444444E-3</v>
      </c>
    </row>
    <row r="11" spans="2:11" x14ac:dyDescent="0.25">
      <c r="B11" s="43" t="s">
        <v>12</v>
      </c>
      <c r="C11" s="127">
        <v>0</v>
      </c>
      <c r="D11" s="127"/>
      <c r="E11" s="127">
        <v>0</v>
      </c>
      <c r="F11" s="127"/>
      <c r="G11" s="127"/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162</v>
      </c>
      <c r="C12" s="127">
        <v>0</v>
      </c>
      <c r="D12" s="127"/>
      <c r="E12" s="127">
        <v>0</v>
      </c>
      <c r="F12" s="127"/>
      <c r="G12" s="127"/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106</v>
      </c>
      <c r="C13" s="127">
        <v>0</v>
      </c>
      <c r="D13" s="127"/>
      <c r="E13" s="127">
        <v>0</v>
      </c>
      <c r="F13" s="127"/>
      <c r="G13" s="127"/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>
        <v>0</v>
      </c>
      <c r="D14" s="127"/>
      <c r="E14" s="127">
        <v>0</v>
      </c>
      <c r="F14" s="127"/>
      <c r="G14" s="127"/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183</v>
      </c>
      <c r="C15" s="127">
        <v>0</v>
      </c>
      <c r="D15" s="127"/>
      <c r="E15" s="127">
        <v>0</v>
      </c>
      <c r="F15" s="127"/>
      <c r="G15" s="127"/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217</v>
      </c>
      <c r="C16" s="127">
        <v>0</v>
      </c>
      <c r="D16" s="127"/>
      <c r="E16" s="127">
        <v>0</v>
      </c>
      <c r="F16" s="127"/>
      <c r="G16" s="127"/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218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 x14ac:dyDescent="0.25">
      <c r="B18" s="43" t="s">
        <v>163</v>
      </c>
      <c r="C18" s="127">
        <v>0</v>
      </c>
      <c r="D18" s="127"/>
      <c r="E18" s="127">
        <v>0</v>
      </c>
      <c r="F18" s="127"/>
      <c r="G18" s="127"/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>
        <v>0</v>
      </c>
      <c r="D19" s="127"/>
      <c r="E19" s="127">
        <v>0</v>
      </c>
      <c r="F19" s="127"/>
      <c r="G19" s="127"/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 x14ac:dyDescent="0.3">
      <c r="B20" s="60" t="s">
        <v>3</v>
      </c>
      <c r="C20" s="128">
        <v>0</v>
      </c>
      <c r="D20" s="128">
        <f>SUM(D7:D19)</f>
        <v>2.8819444444444444E-3</v>
      </c>
      <c r="E20" s="128">
        <f t="shared" ref="E20:H20" si="1">SUM(E7:E19)</f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v>0</v>
      </c>
      <c r="J20" s="128">
        <v>0</v>
      </c>
      <c r="K20" s="137">
        <f>SUM(K7:K19)</f>
        <v>2.8819444444444444E-3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1" t="s">
        <v>4</v>
      </c>
      <c r="K22" s="42" t="s">
        <v>4</v>
      </c>
    </row>
    <row r="23" spans="2:11" x14ac:dyDescent="0.25">
      <c r="B23" s="50" t="s">
        <v>15</v>
      </c>
      <c r="C23" s="129">
        <v>0</v>
      </c>
      <c r="D23" s="129"/>
      <c r="E23" s="129">
        <v>0</v>
      </c>
      <c r="F23" s="129"/>
      <c r="G23" s="129"/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 x14ac:dyDescent="0.25">
      <c r="B24" s="50" t="s">
        <v>16</v>
      </c>
      <c r="C24" s="129">
        <v>0</v>
      </c>
      <c r="D24" s="129"/>
      <c r="E24" s="129">
        <v>0</v>
      </c>
      <c r="F24" s="129"/>
      <c r="G24" s="129"/>
      <c r="H24" s="129">
        <v>0</v>
      </c>
      <c r="I24" s="130">
        <v>0</v>
      </c>
      <c r="J24" s="131">
        <v>0</v>
      </c>
      <c r="K24" s="132">
        <f t="shared" ref="K24:K27" si="2">SUM(C24:J24)</f>
        <v>0</v>
      </c>
    </row>
    <row r="25" spans="2:11" x14ac:dyDescent="0.25">
      <c r="B25" s="50" t="s">
        <v>17</v>
      </c>
      <c r="C25" s="129">
        <v>0</v>
      </c>
      <c r="D25" s="129"/>
      <c r="E25" s="129">
        <v>0</v>
      </c>
      <c r="F25" s="129"/>
      <c r="G25" s="129"/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>
        <v>0</v>
      </c>
      <c r="D26" s="129"/>
      <c r="E26" s="129">
        <v>0</v>
      </c>
      <c r="F26" s="129"/>
      <c r="G26" s="129"/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x14ac:dyDescent="0.25">
      <c r="B27" s="50" t="s">
        <v>19</v>
      </c>
      <c r="C27" s="129">
        <v>0</v>
      </c>
      <c r="D27" s="129">
        <v>7.1527777777777779E-3</v>
      </c>
      <c r="E27" s="129">
        <v>0</v>
      </c>
      <c r="F27" s="129"/>
      <c r="G27" s="129"/>
      <c r="H27" s="129">
        <v>0</v>
      </c>
      <c r="I27" s="130">
        <v>0</v>
      </c>
      <c r="J27" s="131">
        <v>0</v>
      </c>
      <c r="K27" s="132">
        <f t="shared" si="2"/>
        <v>7.1527777777777779E-3</v>
      </c>
    </row>
    <row r="28" spans="2:11" ht="15.75" thickBot="1" x14ac:dyDescent="0.3">
      <c r="B28" s="55" t="s">
        <v>20</v>
      </c>
      <c r="C28" s="133">
        <v>0</v>
      </c>
      <c r="D28" s="133"/>
      <c r="E28" s="133"/>
      <c r="F28" s="133"/>
      <c r="G28" s="133"/>
      <c r="H28" s="133">
        <v>0</v>
      </c>
      <c r="I28" s="134">
        <v>0</v>
      </c>
      <c r="J28" s="135">
        <v>0</v>
      </c>
      <c r="K28" s="136">
        <f>SUM(C28:J28)</f>
        <v>0</v>
      </c>
    </row>
    <row r="29" spans="2:11" ht="16.5" thickTop="1" thickBot="1" x14ac:dyDescent="0.3">
      <c r="B29" s="60" t="s">
        <v>3</v>
      </c>
      <c r="C29" s="128">
        <f>SUM(C23:C28)</f>
        <v>0</v>
      </c>
      <c r="D29" s="128">
        <f t="shared" ref="D29:K29" si="3">SUM(D23:D28)</f>
        <v>7.1527777777777779E-3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 t="shared" si="3"/>
        <v>0</v>
      </c>
      <c r="K29" s="137">
        <f t="shared" si="3"/>
        <v>7.1527777777777779E-3</v>
      </c>
    </row>
    <row r="30" spans="2:11" ht="16.5" thickTop="1" thickBot="1" x14ac:dyDescent="0.3">
      <c r="B30" s="59"/>
      <c r="C30" s="146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>SUM(C29,C20)</f>
        <v>0</v>
      </c>
      <c r="D31" s="128">
        <f t="shared" ref="D31:K31" si="4">SUM(D29,D20)</f>
        <v>1.0034722222222223E-2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28">
        <f t="shared" si="4"/>
        <v>0</v>
      </c>
      <c r="K31" s="137">
        <f t="shared" si="4"/>
        <v>1.0034722222222223E-2</v>
      </c>
    </row>
    <row r="32" spans="2:11" ht="16.5" thickTop="1" thickBot="1" x14ac:dyDescent="0.3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 x14ac:dyDescent="0.3">
      <c r="B33" s="209" t="s">
        <v>161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9"/>
  <dimension ref="B2:K33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132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1.7349537037037031E-2</v>
      </c>
      <c r="D7" s="127"/>
      <c r="E7" s="127">
        <v>1.3888888888888889E-4</v>
      </c>
      <c r="F7" s="127"/>
      <c r="G7" s="127">
        <v>7.013888888888889E-3</v>
      </c>
      <c r="H7" s="127">
        <v>9.4907407407407397E-4</v>
      </c>
      <c r="I7" s="130">
        <v>0</v>
      </c>
      <c r="J7" s="141">
        <v>0</v>
      </c>
      <c r="K7" s="132">
        <f>SUM(C7:J7)</f>
        <v>2.5451388888888885E-2</v>
      </c>
    </row>
    <row r="8" spans="2:11" x14ac:dyDescent="0.25">
      <c r="B8" s="142" t="s">
        <v>100</v>
      </c>
      <c r="C8" s="127">
        <v>1.1249999999999998E-2</v>
      </c>
      <c r="D8" s="127">
        <v>4.8379629629629623E-3</v>
      </c>
      <c r="E8" s="127">
        <v>5.069444444444445E-3</v>
      </c>
      <c r="F8" s="127"/>
      <c r="G8" s="127">
        <v>7.3379629629629628E-3</v>
      </c>
      <c r="H8" s="127">
        <v>2.9861111111111113E-3</v>
      </c>
      <c r="I8" s="130">
        <v>0</v>
      </c>
      <c r="J8" s="141">
        <v>0</v>
      </c>
      <c r="K8" s="132">
        <f t="shared" ref="K8:K19" si="0">SUM(C8:J8)</f>
        <v>3.1481481481481478E-2</v>
      </c>
    </row>
    <row r="9" spans="2:11" x14ac:dyDescent="0.25">
      <c r="B9" s="142" t="s">
        <v>51</v>
      </c>
      <c r="C9" s="127">
        <v>2.2476851851851852E-2</v>
      </c>
      <c r="D9" s="127"/>
      <c r="E9" s="127"/>
      <c r="F9" s="127"/>
      <c r="G9" s="127">
        <v>4.5601851851851853E-3</v>
      </c>
      <c r="H9" s="127">
        <v>6.7129629629629635E-4</v>
      </c>
      <c r="I9" s="130">
        <v>0</v>
      </c>
      <c r="J9" s="141">
        <v>0</v>
      </c>
      <c r="K9" s="132">
        <f t="shared" si="0"/>
        <v>2.7708333333333331E-2</v>
      </c>
    </row>
    <row r="10" spans="2:11" x14ac:dyDescent="0.25">
      <c r="B10" s="142" t="s">
        <v>11</v>
      </c>
      <c r="C10" s="127">
        <v>2.0231481481481482E-2</v>
      </c>
      <c r="D10" s="127">
        <v>1.5729166666666666E-2</v>
      </c>
      <c r="E10" s="127">
        <v>1.060185185185185E-2</v>
      </c>
      <c r="F10" s="127"/>
      <c r="G10" s="127"/>
      <c r="H10" s="127">
        <v>1.4837962962962961E-2</v>
      </c>
      <c r="I10" s="130">
        <v>0</v>
      </c>
      <c r="J10" s="141">
        <v>0</v>
      </c>
      <c r="K10" s="132">
        <f t="shared" si="0"/>
        <v>6.1400462962962955E-2</v>
      </c>
    </row>
    <row r="11" spans="2:11" x14ac:dyDescent="0.25">
      <c r="B11" s="43" t="s">
        <v>12</v>
      </c>
      <c r="C11" s="127">
        <v>6.4467592592592597E-3</v>
      </c>
      <c r="D11" s="127"/>
      <c r="E11" s="127"/>
      <c r="F11" s="127"/>
      <c r="G11" s="127">
        <v>5.0925925925925921E-4</v>
      </c>
      <c r="H11" s="127">
        <v>5.9259259259259265E-3</v>
      </c>
      <c r="I11" s="130">
        <v>0</v>
      </c>
      <c r="J11" s="141">
        <v>0</v>
      </c>
      <c r="K11" s="132">
        <f t="shared" si="0"/>
        <v>1.2881944444444446E-2</v>
      </c>
    </row>
    <row r="12" spans="2:11" x14ac:dyDescent="0.25">
      <c r="B12" s="43" t="s">
        <v>162</v>
      </c>
      <c r="C12" s="127">
        <v>7.1296296296296273E-3</v>
      </c>
      <c r="D12" s="127"/>
      <c r="E12" s="127">
        <v>4.0740740740740737E-3</v>
      </c>
      <c r="F12" s="127"/>
      <c r="G12" s="127">
        <v>6.9097222222222225E-3</v>
      </c>
      <c r="H12" s="127">
        <v>4.7222222222222231E-3</v>
      </c>
      <c r="I12" s="130">
        <v>0</v>
      </c>
      <c r="J12" s="141">
        <v>0</v>
      </c>
      <c r="K12" s="132">
        <f t="shared" si="0"/>
        <v>2.2835648148148147E-2</v>
      </c>
    </row>
    <row r="13" spans="2:11" x14ac:dyDescent="0.25">
      <c r="B13" s="43" t="s">
        <v>106</v>
      </c>
      <c r="C13" s="127">
        <v>4.9768518518518521E-4</v>
      </c>
      <c r="D13" s="127"/>
      <c r="E13" s="127"/>
      <c r="F13" s="127"/>
      <c r="G13" s="127"/>
      <c r="H13" s="127"/>
      <c r="I13" s="130">
        <v>0</v>
      </c>
      <c r="J13" s="141">
        <v>0</v>
      </c>
      <c r="K13" s="132">
        <f t="shared" si="0"/>
        <v>4.9768518518518521E-4</v>
      </c>
    </row>
    <row r="14" spans="2:11" x14ac:dyDescent="0.25">
      <c r="B14" s="43" t="s">
        <v>107</v>
      </c>
      <c r="C14" s="127">
        <v>3.9351851851851852E-4</v>
      </c>
      <c r="D14" s="127"/>
      <c r="E14" s="127"/>
      <c r="F14" s="127"/>
      <c r="G14" s="127"/>
      <c r="H14" s="127"/>
      <c r="I14" s="130">
        <v>0</v>
      </c>
      <c r="J14" s="141">
        <v>0</v>
      </c>
      <c r="K14" s="132">
        <f t="shared" si="0"/>
        <v>3.9351851851851852E-4</v>
      </c>
    </row>
    <row r="15" spans="2:11" x14ac:dyDescent="0.25">
      <c r="B15" s="43" t="s">
        <v>183</v>
      </c>
      <c r="C15" s="127">
        <v>1.3888888888888889E-4</v>
      </c>
      <c r="D15" s="127"/>
      <c r="E15" s="127">
        <v>1.5046296296296297E-4</v>
      </c>
      <c r="F15" s="127"/>
      <c r="G15" s="127">
        <v>6.6782407407407407E-3</v>
      </c>
      <c r="H15" s="127">
        <v>4.2361111111111106E-3</v>
      </c>
      <c r="I15" s="130">
        <v>0</v>
      </c>
      <c r="J15" s="141">
        <v>0</v>
      </c>
      <c r="K15" s="132">
        <f t="shared" si="0"/>
        <v>1.1203703703703704E-2</v>
      </c>
    </row>
    <row r="16" spans="2:11" x14ac:dyDescent="0.25">
      <c r="B16" s="43" t="s">
        <v>217</v>
      </c>
      <c r="C16" s="127">
        <v>5.9027777777777768E-4</v>
      </c>
      <c r="D16" s="127"/>
      <c r="E16" s="127"/>
      <c r="F16" s="127"/>
      <c r="G16" s="127"/>
      <c r="H16" s="127">
        <v>2.4305555555555552E-4</v>
      </c>
      <c r="I16" s="130">
        <v>0</v>
      </c>
      <c r="J16" s="141">
        <v>0</v>
      </c>
      <c r="K16" s="132">
        <f t="shared" si="0"/>
        <v>8.3333333333333317E-4</v>
      </c>
    </row>
    <row r="17" spans="2:11" x14ac:dyDescent="0.25">
      <c r="B17" s="43" t="s">
        <v>218</v>
      </c>
      <c r="C17" s="127">
        <v>1.273148148148148E-4</v>
      </c>
      <c r="D17" s="127">
        <v>9.7222222222222206E-3</v>
      </c>
      <c r="E17" s="127">
        <v>1.8518518518518518E-4</v>
      </c>
      <c r="F17" s="127"/>
      <c r="G17" s="127"/>
      <c r="H17" s="127"/>
      <c r="I17" s="130"/>
      <c r="J17" s="141"/>
      <c r="K17" s="132">
        <f t="shared" si="0"/>
        <v>1.0034722222222221E-2</v>
      </c>
    </row>
    <row r="18" spans="2:11" x14ac:dyDescent="0.25">
      <c r="B18" s="43" t="s">
        <v>163</v>
      </c>
      <c r="C18" s="127">
        <v>1.0763888888888889E-3</v>
      </c>
      <c r="D18" s="127"/>
      <c r="E18" s="127"/>
      <c r="F18" s="127"/>
      <c r="G18" s="127"/>
      <c r="H18" s="127"/>
      <c r="I18" s="130">
        <v>0</v>
      </c>
      <c r="J18" s="141">
        <v>0</v>
      </c>
      <c r="K18" s="132">
        <f t="shared" si="0"/>
        <v>1.0763888888888889E-3</v>
      </c>
    </row>
    <row r="19" spans="2:11" ht="15.75" thickBot="1" x14ac:dyDescent="0.3">
      <c r="B19" s="43" t="s">
        <v>13</v>
      </c>
      <c r="C19" s="127">
        <v>4.0740740740740746E-3</v>
      </c>
      <c r="D19" s="127"/>
      <c r="E19" s="127">
        <v>8.1712962962962963E-3</v>
      </c>
      <c r="F19" s="127"/>
      <c r="G19" s="127">
        <v>1.0659722222222221E-2</v>
      </c>
      <c r="H19" s="127">
        <v>3.6574074074074074E-3</v>
      </c>
      <c r="I19" s="130">
        <v>0</v>
      </c>
      <c r="J19" s="141">
        <v>0</v>
      </c>
      <c r="K19" s="132">
        <f t="shared" si="0"/>
        <v>2.6562500000000003E-2</v>
      </c>
    </row>
    <row r="20" spans="2:11" ht="16.5" thickTop="1" thickBot="1" x14ac:dyDescent="0.3">
      <c r="B20" s="60" t="s">
        <v>3</v>
      </c>
      <c r="C20" s="128">
        <f t="shared" ref="C20:K20" si="1">SUM(C7:C19)</f>
        <v>9.1782407407407396E-2</v>
      </c>
      <c r="D20" s="128">
        <f t="shared" si="1"/>
        <v>3.0289351851851852E-2</v>
      </c>
      <c r="E20" s="128">
        <f t="shared" si="1"/>
        <v>2.8391203703703703E-2</v>
      </c>
      <c r="F20" s="128">
        <f t="shared" si="1"/>
        <v>0</v>
      </c>
      <c r="G20" s="128">
        <f t="shared" si="1"/>
        <v>4.3668981481481482E-2</v>
      </c>
      <c r="H20" s="128">
        <f t="shared" si="1"/>
        <v>3.8229166666666675E-2</v>
      </c>
      <c r="I20" s="128">
        <f t="shared" si="1"/>
        <v>0</v>
      </c>
      <c r="J20" s="128">
        <f t="shared" si="1"/>
        <v>0</v>
      </c>
      <c r="K20" s="137">
        <f t="shared" si="1"/>
        <v>0.23236111111111107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/>
      <c r="D23" s="129"/>
      <c r="E23" s="129">
        <v>1.6203703703703703E-4</v>
      </c>
      <c r="F23" s="129"/>
      <c r="G23" s="129">
        <v>3.5879629629629635E-4</v>
      </c>
      <c r="H23" s="129">
        <v>5.7870370370370367E-4</v>
      </c>
      <c r="I23" s="130">
        <v>0</v>
      </c>
      <c r="J23" s="131">
        <v>0</v>
      </c>
      <c r="K23" s="132">
        <f>SUM(C23:J23)</f>
        <v>1.0995370370370371E-3</v>
      </c>
    </row>
    <row r="24" spans="2:11" x14ac:dyDescent="0.25">
      <c r="B24" s="50" t="s">
        <v>16</v>
      </c>
      <c r="C24" s="129">
        <v>1.273148148148148E-4</v>
      </c>
      <c r="D24" s="129"/>
      <c r="E24" s="129">
        <v>2.4305555555555552E-4</v>
      </c>
      <c r="F24" s="129"/>
      <c r="G24" s="129"/>
      <c r="H24" s="129"/>
      <c r="I24" s="130">
        <v>0</v>
      </c>
      <c r="J24" s="131">
        <v>0</v>
      </c>
      <c r="K24" s="132">
        <f t="shared" ref="K24:K28" si="2">SUM(C24:J24)</f>
        <v>3.703703703703703E-4</v>
      </c>
    </row>
    <row r="25" spans="2:11" x14ac:dyDescent="0.25">
      <c r="B25" s="50" t="s">
        <v>17</v>
      </c>
      <c r="C25" s="129"/>
      <c r="D25" s="129"/>
      <c r="E25" s="129"/>
      <c r="F25" s="129"/>
      <c r="G25" s="129"/>
      <c r="H25" s="129">
        <v>4.1666666666666669E-4</v>
      </c>
      <c r="I25" s="130">
        <v>0</v>
      </c>
      <c r="J25" s="131">
        <v>0</v>
      </c>
      <c r="K25" s="132">
        <f t="shared" si="2"/>
        <v>4.1666666666666669E-4</v>
      </c>
    </row>
    <row r="26" spans="2:11" x14ac:dyDescent="0.25">
      <c r="B26" s="50" t="s">
        <v>18</v>
      </c>
      <c r="C26" s="129">
        <v>1.8518518518518519E-3</v>
      </c>
      <c r="D26" s="129"/>
      <c r="E26" s="129">
        <v>2.0717592592592593E-3</v>
      </c>
      <c r="F26" s="129">
        <v>1.6087962962962961E-3</v>
      </c>
      <c r="G26" s="129">
        <v>8.5648148148148139E-4</v>
      </c>
      <c r="H26" s="129">
        <v>2.8009259259259255E-3</v>
      </c>
      <c r="I26" s="130">
        <v>0</v>
      </c>
      <c r="J26" s="131">
        <v>0</v>
      </c>
      <c r="K26" s="132">
        <f t="shared" si="2"/>
        <v>9.1898148148148139E-3</v>
      </c>
    </row>
    <row r="27" spans="2:11" x14ac:dyDescent="0.25">
      <c r="B27" s="50" t="s">
        <v>19</v>
      </c>
      <c r="C27" s="129">
        <v>5.8136574074074084E-2</v>
      </c>
      <c r="D27" s="129">
        <v>3.8888888888888888E-3</v>
      </c>
      <c r="E27" s="129">
        <v>1.7488425925925928E-2</v>
      </c>
      <c r="F27" s="129"/>
      <c r="G27" s="129"/>
      <c r="H27" s="129">
        <v>8.3217592592592596E-3</v>
      </c>
      <c r="I27" s="130">
        <v>0</v>
      </c>
      <c r="J27" s="131">
        <v>0</v>
      </c>
      <c r="K27" s="132">
        <f t="shared" si="2"/>
        <v>8.7835648148148163E-2</v>
      </c>
    </row>
    <row r="28" spans="2:11" ht="15.75" thickBot="1" x14ac:dyDescent="0.3">
      <c r="B28" s="55" t="s">
        <v>20</v>
      </c>
      <c r="C28" s="133"/>
      <c r="D28" s="133"/>
      <c r="E28" s="133"/>
      <c r="F28" s="133"/>
      <c r="G28" s="133"/>
      <c r="H28" s="133"/>
      <c r="I28" s="134">
        <v>0</v>
      </c>
      <c r="J28" s="135">
        <v>0</v>
      </c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 t="shared" ref="C29:K29" si="3">SUM(C23:C28)</f>
        <v>6.0115740740740747E-2</v>
      </c>
      <c r="D29" s="128">
        <f t="shared" si="3"/>
        <v>3.8888888888888888E-3</v>
      </c>
      <c r="E29" s="128">
        <f t="shared" si="3"/>
        <v>1.996527777777778E-2</v>
      </c>
      <c r="F29" s="128">
        <f t="shared" si="3"/>
        <v>1.6087962962962961E-3</v>
      </c>
      <c r="G29" s="128">
        <f t="shared" si="3"/>
        <v>1.2152777777777778E-3</v>
      </c>
      <c r="H29" s="128">
        <f t="shared" si="3"/>
        <v>1.2118055555555556E-2</v>
      </c>
      <c r="I29" s="128">
        <f t="shared" si="3"/>
        <v>0</v>
      </c>
      <c r="J29" s="128">
        <f>SUM(J23:J28)</f>
        <v>0</v>
      </c>
      <c r="K29" s="137">
        <f t="shared" si="3"/>
        <v>9.8912037037037048E-2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0.15189814814814814</v>
      </c>
      <c r="D31" s="128">
        <f t="shared" si="4"/>
        <v>3.4178240740740738E-2</v>
      </c>
      <c r="E31" s="128">
        <f t="shared" si="4"/>
        <v>4.8356481481481486E-2</v>
      </c>
      <c r="F31" s="128">
        <f t="shared" si="4"/>
        <v>1.6087962962962961E-3</v>
      </c>
      <c r="G31" s="128">
        <f t="shared" si="4"/>
        <v>4.4884259259259263E-2</v>
      </c>
      <c r="H31" s="128">
        <f t="shared" si="4"/>
        <v>5.0347222222222231E-2</v>
      </c>
      <c r="I31" s="128">
        <f t="shared" si="4"/>
        <v>0</v>
      </c>
      <c r="J31" s="138">
        <f>SUM(J20,J29)</f>
        <v>0</v>
      </c>
      <c r="K31" s="139">
        <f t="shared" si="4"/>
        <v>0.33127314814814812</v>
      </c>
    </row>
    <row r="32" spans="2:11" ht="16.5" thickTop="1" thickBot="1" x14ac:dyDescent="0.3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 x14ac:dyDescent="0.3">
      <c r="B33" s="209" t="s">
        <v>161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0"/>
  <dimension ref="B2:K33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133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162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183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217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218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 x14ac:dyDescent="0.25">
      <c r="B18" s="43" t="s">
        <v>163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 x14ac:dyDescent="0.3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 x14ac:dyDescent="0.25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x14ac:dyDescent="0.25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 x14ac:dyDescent="0.3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 x14ac:dyDescent="0.3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 x14ac:dyDescent="0.3">
      <c r="B33" s="209" t="s">
        <v>161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1"/>
  <dimension ref="B2:K33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134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162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183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217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218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 x14ac:dyDescent="0.25">
      <c r="B18" s="43" t="s">
        <v>163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 x14ac:dyDescent="0.3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 x14ac:dyDescent="0.25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x14ac:dyDescent="0.25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 x14ac:dyDescent="0.3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 x14ac:dyDescent="0.3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 x14ac:dyDescent="0.3">
      <c r="B33" s="209" t="s">
        <v>161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2"/>
  <dimension ref="B2:K33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135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/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162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183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217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218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 x14ac:dyDescent="0.25">
      <c r="B18" s="43" t="s">
        <v>163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 x14ac:dyDescent="0.3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 x14ac:dyDescent="0.25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x14ac:dyDescent="0.25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 x14ac:dyDescent="0.3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 x14ac:dyDescent="0.3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 x14ac:dyDescent="0.3">
      <c r="B33" s="209" t="s">
        <v>161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3"/>
  <dimension ref="B2:K33"/>
  <sheetViews>
    <sheetView showGridLines="0" showZeros="0" view="pageBreakPreview" zoomScaleNormal="8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136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162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183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217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218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 x14ac:dyDescent="0.25">
      <c r="B18" s="43" t="s">
        <v>163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 x14ac:dyDescent="0.3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 x14ac:dyDescent="0.25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x14ac:dyDescent="0.25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 x14ac:dyDescent="0.3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 x14ac:dyDescent="0.3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 x14ac:dyDescent="0.3">
      <c r="B33" s="209" t="s">
        <v>161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4"/>
  <dimension ref="B2:K33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137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162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183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217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218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 x14ac:dyDescent="0.25">
      <c r="B18" s="43" t="s">
        <v>163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 x14ac:dyDescent="0.3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 x14ac:dyDescent="0.25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x14ac:dyDescent="0.25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 x14ac:dyDescent="0.3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 x14ac:dyDescent="0.3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 x14ac:dyDescent="0.3">
      <c r="B33" s="209" t="s">
        <v>161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5"/>
  <dimension ref="B2:K33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138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162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183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217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218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 x14ac:dyDescent="0.25">
      <c r="B18" s="43" t="s">
        <v>163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 x14ac:dyDescent="0.3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 x14ac:dyDescent="0.25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x14ac:dyDescent="0.25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 x14ac:dyDescent="0.3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 x14ac:dyDescent="0.3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 x14ac:dyDescent="0.3">
      <c r="B33" s="209" t="s">
        <v>161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6"/>
  <dimension ref="B2:K33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139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2.5810185185185185E-3</v>
      </c>
      <c r="D7" s="127"/>
      <c r="E7" s="127">
        <v>0</v>
      </c>
      <c r="F7" s="127">
        <v>1.8981481481481479E-3</v>
      </c>
      <c r="G7" s="127">
        <v>2.4305555555555552E-4</v>
      </c>
      <c r="H7" s="127">
        <v>0</v>
      </c>
      <c r="I7" s="130">
        <v>0</v>
      </c>
      <c r="J7" s="141">
        <v>0</v>
      </c>
      <c r="K7" s="132">
        <f>SUM(C7:J7)</f>
        <v>4.7222222222222214E-3</v>
      </c>
    </row>
    <row r="8" spans="2:11" x14ac:dyDescent="0.25">
      <c r="B8" s="142" t="s">
        <v>100</v>
      </c>
      <c r="C8" s="127">
        <v>4.1203703703703706E-3</v>
      </c>
      <c r="D8" s="127"/>
      <c r="E8" s="127">
        <v>0</v>
      </c>
      <c r="F8" s="127">
        <v>1.6666666666666668E-3</v>
      </c>
      <c r="G8" s="127">
        <v>1.273148148148148E-3</v>
      </c>
      <c r="H8" s="127">
        <v>0</v>
      </c>
      <c r="I8" s="130">
        <v>0</v>
      </c>
      <c r="J8" s="141">
        <v>0</v>
      </c>
      <c r="K8" s="132">
        <f t="shared" ref="K8:K19" si="0">SUM(C8:J8)</f>
        <v>7.0601851851851858E-3</v>
      </c>
    </row>
    <row r="9" spans="2:11" x14ac:dyDescent="0.25">
      <c r="B9" s="142" t="s">
        <v>51</v>
      </c>
      <c r="C9" s="127">
        <v>1.3078703703703703E-3</v>
      </c>
      <c r="D9" s="127"/>
      <c r="E9" s="127">
        <v>0</v>
      </c>
      <c r="F9" s="127">
        <v>2.199074074074074E-4</v>
      </c>
      <c r="G9" s="127">
        <v>1.1226851851851851E-3</v>
      </c>
      <c r="H9" s="127">
        <v>0</v>
      </c>
      <c r="I9" s="130">
        <v>0</v>
      </c>
      <c r="J9" s="141">
        <v>0</v>
      </c>
      <c r="K9" s="132">
        <f t="shared" si="0"/>
        <v>2.650462962962963E-3</v>
      </c>
    </row>
    <row r="10" spans="2:11" x14ac:dyDescent="0.25">
      <c r="B10" s="142" t="s">
        <v>11</v>
      </c>
      <c r="C10" s="127">
        <v>1.2800925925925926E-2</v>
      </c>
      <c r="D10" s="127"/>
      <c r="E10" s="127">
        <v>0</v>
      </c>
      <c r="F10" s="127">
        <v>3.5069444444444445E-3</v>
      </c>
      <c r="G10" s="127">
        <v>2.3611111111111111E-3</v>
      </c>
      <c r="H10" s="127">
        <v>0</v>
      </c>
      <c r="I10" s="130">
        <v>0</v>
      </c>
      <c r="J10" s="141">
        <v>0</v>
      </c>
      <c r="K10" s="132">
        <f t="shared" si="0"/>
        <v>1.8668981481481481E-2</v>
      </c>
    </row>
    <row r="11" spans="2:11" x14ac:dyDescent="0.25">
      <c r="B11" s="43" t="s">
        <v>12</v>
      </c>
      <c r="C11" s="127">
        <v>2.7777777777777778E-4</v>
      </c>
      <c r="D11" s="127"/>
      <c r="E11" s="127">
        <v>0</v>
      </c>
      <c r="F11" s="127">
        <v>3.8194444444444441E-4</v>
      </c>
      <c r="G11" s="127">
        <v>2.4768518518518516E-3</v>
      </c>
      <c r="H11" s="127">
        <v>0</v>
      </c>
      <c r="I11" s="130">
        <v>0</v>
      </c>
      <c r="J11" s="141">
        <v>0</v>
      </c>
      <c r="K11" s="132">
        <f t="shared" si="0"/>
        <v>3.1365740740740737E-3</v>
      </c>
    </row>
    <row r="12" spans="2:11" x14ac:dyDescent="0.25">
      <c r="B12" s="43" t="s">
        <v>162</v>
      </c>
      <c r="C12" s="127">
        <v>1.5798611111111107E-2</v>
      </c>
      <c r="D12" s="127"/>
      <c r="E12" s="127">
        <v>0</v>
      </c>
      <c r="F12" s="127">
        <v>1.0069444444444444E-3</v>
      </c>
      <c r="G12" s="127">
        <v>2.0601851851851853E-3</v>
      </c>
      <c r="H12" s="127">
        <v>0</v>
      </c>
      <c r="I12" s="130">
        <v>0</v>
      </c>
      <c r="J12" s="141">
        <v>0</v>
      </c>
      <c r="K12" s="132">
        <f t="shared" si="0"/>
        <v>1.8865740740740738E-2</v>
      </c>
    </row>
    <row r="13" spans="2:11" x14ac:dyDescent="0.25">
      <c r="B13" s="43" t="s">
        <v>106</v>
      </c>
      <c r="C13" s="127">
        <v>1.6203703703703703E-4</v>
      </c>
      <c r="D13" s="127"/>
      <c r="E13" s="127">
        <v>0</v>
      </c>
      <c r="F13" s="127"/>
      <c r="G13" s="127"/>
      <c r="H13" s="127">
        <v>0</v>
      </c>
      <c r="I13" s="130">
        <v>0</v>
      </c>
      <c r="J13" s="141">
        <v>0</v>
      </c>
      <c r="K13" s="132">
        <f t="shared" si="0"/>
        <v>1.6203703703703703E-4</v>
      </c>
    </row>
    <row r="14" spans="2:11" x14ac:dyDescent="0.25">
      <c r="B14" s="43" t="s">
        <v>107</v>
      </c>
      <c r="C14" s="127"/>
      <c r="D14" s="127"/>
      <c r="E14" s="127">
        <v>0</v>
      </c>
      <c r="F14" s="127"/>
      <c r="G14" s="127"/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183</v>
      </c>
      <c r="C15" s="127">
        <v>6.0532407407407401E-3</v>
      </c>
      <c r="D15" s="127"/>
      <c r="E15" s="127">
        <v>0</v>
      </c>
      <c r="F15" s="127"/>
      <c r="G15" s="127"/>
      <c r="H15" s="127">
        <v>0</v>
      </c>
      <c r="I15" s="130">
        <v>0</v>
      </c>
      <c r="J15" s="141">
        <v>0</v>
      </c>
      <c r="K15" s="132">
        <f t="shared" si="0"/>
        <v>6.0532407407407401E-3</v>
      </c>
    </row>
    <row r="16" spans="2:11" x14ac:dyDescent="0.25">
      <c r="B16" s="43" t="s">
        <v>217</v>
      </c>
      <c r="C16" s="127"/>
      <c r="D16" s="127"/>
      <c r="E16" s="127">
        <v>0</v>
      </c>
      <c r="F16" s="127"/>
      <c r="G16" s="127"/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218</v>
      </c>
      <c r="C17" s="127">
        <v>3.9351851851851852E-4</v>
      </c>
      <c r="D17" s="127"/>
      <c r="E17" s="127"/>
      <c r="F17" s="127"/>
      <c r="G17" s="127">
        <v>9.3287037037037019E-3</v>
      </c>
      <c r="H17" s="127"/>
      <c r="I17" s="130"/>
      <c r="J17" s="141"/>
      <c r="K17" s="132">
        <f t="shared" si="0"/>
        <v>9.7222222222222206E-3</v>
      </c>
    </row>
    <row r="18" spans="2:11" x14ac:dyDescent="0.25">
      <c r="B18" s="43" t="s">
        <v>163</v>
      </c>
      <c r="C18" s="127"/>
      <c r="D18" s="127"/>
      <c r="E18" s="127">
        <v>0</v>
      </c>
      <c r="F18" s="127"/>
      <c r="G18" s="127"/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>
        <v>9.1782407407407403E-3</v>
      </c>
      <c r="D19" s="127"/>
      <c r="E19" s="127">
        <v>0</v>
      </c>
      <c r="F19" s="127">
        <v>3.5995370370370374E-3</v>
      </c>
      <c r="G19" s="127">
        <v>2.0833333333333335E-4</v>
      </c>
      <c r="H19" s="127">
        <v>0</v>
      </c>
      <c r="I19" s="130">
        <v>0</v>
      </c>
      <c r="J19" s="141">
        <v>0</v>
      </c>
      <c r="K19" s="132">
        <f t="shared" si="0"/>
        <v>1.298611111111111E-2</v>
      </c>
    </row>
    <row r="20" spans="2:11" ht="16.5" thickTop="1" thickBot="1" x14ac:dyDescent="0.3">
      <c r="B20" s="60" t="s">
        <v>3</v>
      </c>
      <c r="C20" s="128">
        <f t="shared" ref="C20:K20" si="1">SUM(C7:C19)</f>
        <v>5.2673611111111102E-2</v>
      </c>
      <c r="D20" s="128">
        <f t="shared" si="1"/>
        <v>0</v>
      </c>
      <c r="E20" s="128">
        <f t="shared" si="1"/>
        <v>0</v>
      </c>
      <c r="F20" s="128">
        <f t="shared" si="1"/>
        <v>1.2280092592592592E-2</v>
      </c>
      <c r="G20" s="128">
        <f t="shared" si="1"/>
        <v>1.9074074074074073E-2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8.4027777777777785E-2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>
        <v>1.5046296296296297E-4</v>
      </c>
      <c r="D23" s="129"/>
      <c r="E23" s="129">
        <v>0</v>
      </c>
      <c r="F23" s="129"/>
      <c r="G23" s="129"/>
      <c r="H23" s="129"/>
      <c r="I23" s="130">
        <v>0</v>
      </c>
      <c r="J23" s="131">
        <v>0</v>
      </c>
      <c r="K23" s="132">
        <f>SUM(C23:J23)</f>
        <v>1.5046296296296297E-4</v>
      </c>
    </row>
    <row r="24" spans="2:11" x14ac:dyDescent="0.25">
      <c r="B24" s="50" t="s">
        <v>16</v>
      </c>
      <c r="C24" s="129"/>
      <c r="D24" s="129"/>
      <c r="E24" s="129">
        <v>0</v>
      </c>
      <c r="F24" s="129">
        <v>2.6620370370370372E-4</v>
      </c>
      <c r="G24" s="129"/>
      <c r="H24" s="129"/>
      <c r="I24" s="130">
        <v>0</v>
      </c>
      <c r="J24" s="131">
        <v>0</v>
      </c>
      <c r="K24" s="132">
        <f t="shared" ref="K24:K28" si="2">SUM(C24:J24)</f>
        <v>2.6620370370370372E-4</v>
      </c>
    </row>
    <row r="25" spans="2:11" x14ac:dyDescent="0.25">
      <c r="B25" s="50" t="s">
        <v>17</v>
      </c>
      <c r="C25" s="129"/>
      <c r="D25" s="129"/>
      <c r="E25" s="129">
        <v>0</v>
      </c>
      <c r="F25" s="129">
        <v>4.5138888888888892E-4</v>
      </c>
      <c r="G25" s="129"/>
      <c r="H25" s="129"/>
      <c r="I25" s="130">
        <v>0</v>
      </c>
      <c r="J25" s="131">
        <v>0</v>
      </c>
      <c r="K25" s="132">
        <f t="shared" si="2"/>
        <v>4.5138888888888892E-4</v>
      </c>
    </row>
    <row r="26" spans="2:11" x14ac:dyDescent="0.25">
      <c r="B26" s="50" t="s">
        <v>18</v>
      </c>
      <c r="C26" s="129">
        <v>1.5393518518518519E-3</v>
      </c>
      <c r="D26" s="129"/>
      <c r="E26" s="129">
        <v>0</v>
      </c>
      <c r="F26" s="129">
        <v>3.0092592592592595E-4</v>
      </c>
      <c r="G26" s="129">
        <v>6.3657407407407402E-4</v>
      </c>
      <c r="H26" s="129"/>
      <c r="I26" s="130">
        <v>0</v>
      </c>
      <c r="J26" s="131">
        <v>0</v>
      </c>
      <c r="K26" s="132">
        <f t="shared" si="2"/>
        <v>2.476851851851852E-3</v>
      </c>
    </row>
    <row r="27" spans="2:11" x14ac:dyDescent="0.25">
      <c r="B27" s="50" t="s">
        <v>19</v>
      </c>
      <c r="C27" s="129">
        <v>9.479166666666667E-3</v>
      </c>
      <c r="D27" s="129"/>
      <c r="E27" s="129">
        <v>0</v>
      </c>
      <c r="F27" s="129">
        <v>5.3587962962962955E-3</v>
      </c>
      <c r="G27" s="129">
        <v>3.2407407407407406E-4</v>
      </c>
      <c r="H27" s="129"/>
      <c r="I27" s="130">
        <v>0</v>
      </c>
      <c r="J27" s="131">
        <v>0</v>
      </c>
      <c r="K27" s="132">
        <f t="shared" si="2"/>
        <v>1.5162037037037036E-2</v>
      </c>
    </row>
    <row r="28" spans="2:11" ht="15.75" thickBot="1" x14ac:dyDescent="0.3">
      <c r="B28" s="55" t="s">
        <v>20</v>
      </c>
      <c r="C28" s="133"/>
      <c r="D28" s="133"/>
      <c r="E28" s="133">
        <v>0</v>
      </c>
      <c r="F28" s="133"/>
      <c r="G28" s="133"/>
      <c r="H28" s="133"/>
      <c r="I28" s="134">
        <v>0</v>
      </c>
      <c r="J28" s="135">
        <v>0</v>
      </c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 t="shared" ref="C29:K29" si="3">SUM(C23:C28)</f>
        <v>1.1168981481481481E-2</v>
      </c>
      <c r="D29" s="128">
        <f t="shared" si="3"/>
        <v>0</v>
      </c>
      <c r="E29" s="128">
        <f t="shared" si="3"/>
        <v>0</v>
      </c>
      <c r="F29" s="128">
        <f t="shared" si="3"/>
        <v>6.377314814814814E-3</v>
      </c>
      <c r="G29" s="128">
        <f t="shared" si="3"/>
        <v>9.6064814814814808E-4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1.8506944444444444E-2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6.384259259259259E-2</v>
      </c>
      <c r="D31" s="128">
        <f t="shared" si="4"/>
        <v>0</v>
      </c>
      <c r="E31" s="128">
        <f t="shared" si="4"/>
        <v>0</v>
      </c>
      <c r="F31" s="128">
        <f t="shared" si="4"/>
        <v>1.8657407407407407E-2</v>
      </c>
      <c r="G31" s="128">
        <f t="shared" si="4"/>
        <v>2.0034722222222221E-2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0.10253472222222224</v>
      </c>
    </row>
    <row r="32" spans="2:11" ht="16.5" thickTop="1" thickBot="1" x14ac:dyDescent="0.3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 x14ac:dyDescent="0.3">
      <c r="B33" s="209" t="s">
        <v>161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7"/>
  <dimension ref="B2:K33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140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162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183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217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218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 x14ac:dyDescent="0.25">
      <c r="B18" s="43" t="s">
        <v>163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 x14ac:dyDescent="0.3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 x14ac:dyDescent="0.25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x14ac:dyDescent="0.25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 x14ac:dyDescent="0.3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 x14ac:dyDescent="0.3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 x14ac:dyDescent="0.3">
      <c r="B33" s="209" t="s">
        <v>161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8" t="s">
        <v>40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ht="15.75" thickBot="1" x14ac:dyDescent="0.3">
      <c r="B4" s="191" t="s">
        <v>224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7.3148148148148131E-3</v>
      </c>
      <c r="D7" s="12">
        <f t="shared" ref="D7:D19" si="0">IFERROR(C7/C$20,0)</f>
        <v>0.11692876965772432</v>
      </c>
      <c r="E7" s="12">
        <f t="shared" ref="E7:E19" si="1">IFERROR(C7/C$31,0)</f>
        <v>4.4140243050705422E-2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f>C7+F7</f>
        <v>7.3148148148148131E-3</v>
      </c>
      <c r="J7" s="12">
        <f t="shared" ref="J7:J19" si="4">IFERROR(I7/I$20,0)</f>
        <v>0.11692876965772432</v>
      </c>
      <c r="K7" s="14">
        <f t="shared" ref="K7:K19" si="5">IFERROR(I7/I$31,0)</f>
        <v>4.4140243050705422E-2</v>
      </c>
    </row>
    <row r="8" spans="2:11" x14ac:dyDescent="0.25">
      <c r="B8" s="145" t="s">
        <v>100</v>
      </c>
      <c r="C8" s="11">
        <v>1.1273148148148145E-2</v>
      </c>
      <c r="D8" s="12">
        <f t="shared" si="0"/>
        <v>0.18020351526364475</v>
      </c>
      <c r="E8" s="12">
        <f t="shared" si="1"/>
        <v>6.8026260650928913E-2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9" si="6">C8+F8</f>
        <v>1.1273148148148145E-2</v>
      </c>
      <c r="J8" s="12">
        <f t="shared" si="4"/>
        <v>0.18020351526364475</v>
      </c>
      <c r="K8" s="14">
        <f t="shared" si="5"/>
        <v>6.8026260650928913E-2</v>
      </c>
    </row>
    <row r="9" spans="2:11" x14ac:dyDescent="0.25">
      <c r="B9" s="10" t="s">
        <v>51</v>
      </c>
      <c r="C9" s="11">
        <v>7.4537037037037028E-3</v>
      </c>
      <c r="D9" s="12">
        <f t="shared" si="0"/>
        <v>0.11914893617021277</v>
      </c>
      <c r="E9" s="12">
        <f t="shared" si="1"/>
        <v>4.4978348931415023E-2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7.4537037037037028E-3</v>
      </c>
      <c r="J9" s="12">
        <f t="shared" si="4"/>
        <v>0.11914893617021277</v>
      </c>
      <c r="K9" s="14">
        <f t="shared" si="5"/>
        <v>4.4978348931415023E-2</v>
      </c>
    </row>
    <row r="10" spans="2:11" x14ac:dyDescent="0.25">
      <c r="B10" s="10" t="s">
        <v>11</v>
      </c>
      <c r="C10" s="11">
        <v>9.3402777777777807E-3</v>
      </c>
      <c r="D10" s="12">
        <f t="shared" si="0"/>
        <v>0.14930619796484743</v>
      </c>
      <c r="E10" s="12">
        <f t="shared" si="1"/>
        <v>5.63626204777204E-2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9.3402777777777807E-3</v>
      </c>
      <c r="J10" s="12">
        <f t="shared" si="4"/>
        <v>0.14930619796484743</v>
      </c>
      <c r="K10" s="14">
        <f t="shared" si="5"/>
        <v>5.63626204777204E-2</v>
      </c>
    </row>
    <row r="11" spans="2:11" x14ac:dyDescent="0.25">
      <c r="B11" s="10" t="s">
        <v>12</v>
      </c>
      <c r="C11" s="11">
        <v>7.6388888888888882E-4</v>
      </c>
      <c r="D11" s="12">
        <f t="shared" si="0"/>
        <v>1.2210915818686403E-2</v>
      </c>
      <c r="E11" s="12">
        <f t="shared" si="1"/>
        <v>4.6095823439027822E-3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7.6388888888888882E-4</v>
      </c>
      <c r="J11" s="12">
        <f t="shared" si="4"/>
        <v>1.2210915818686403E-2</v>
      </c>
      <c r="K11" s="14">
        <f t="shared" si="5"/>
        <v>4.6095823439027822E-3</v>
      </c>
    </row>
    <row r="12" spans="2:11" x14ac:dyDescent="0.25">
      <c r="B12" s="10" t="s">
        <v>162</v>
      </c>
      <c r="C12" s="11">
        <v>1.5416666666666667E-2</v>
      </c>
      <c r="D12" s="12">
        <f t="shared" si="0"/>
        <v>0.2464384828862165</v>
      </c>
      <c r="E12" s="12">
        <f t="shared" si="1"/>
        <v>9.3029752758765238E-2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1.5416666666666667E-2</v>
      </c>
      <c r="J12" s="12">
        <f t="shared" si="4"/>
        <v>0.2464384828862165</v>
      </c>
      <c r="K12" s="14">
        <f t="shared" si="5"/>
        <v>9.3029752758765238E-2</v>
      </c>
    </row>
    <row r="13" spans="2:11" x14ac:dyDescent="0.25">
      <c r="B13" s="10" t="s">
        <v>106</v>
      </c>
      <c r="C13" s="11">
        <v>3.0092592592592606E-4</v>
      </c>
      <c r="D13" s="12">
        <f t="shared" si="0"/>
        <v>4.8103607770582819E-3</v>
      </c>
      <c r="E13" s="12">
        <f t="shared" si="1"/>
        <v>1.8158960748707938E-3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3.0092592592592606E-4</v>
      </c>
      <c r="J13" s="12">
        <f t="shared" si="4"/>
        <v>4.8103607770582819E-3</v>
      </c>
      <c r="K13" s="14">
        <f t="shared" si="5"/>
        <v>1.8158960748707938E-3</v>
      </c>
    </row>
    <row r="14" spans="2:11" x14ac:dyDescent="0.25">
      <c r="B14" s="10" t="s">
        <v>107</v>
      </c>
      <c r="C14" s="11">
        <v>3.4722222222222222E-5</v>
      </c>
      <c r="D14" s="12">
        <f t="shared" si="0"/>
        <v>5.5504162812210927E-4</v>
      </c>
      <c r="E14" s="12">
        <f t="shared" si="1"/>
        <v>2.0952647017739918E-4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3.4722222222222222E-5</v>
      </c>
      <c r="J14" s="12">
        <f t="shared" si="4"/>
        <v>5.5504162812210927E-4</v>
      </c>
      <c r="K14" s="14">
        <f t="shared" si="5"/>
        <v>2.0952647017739918E-4</v>
      </c>
    </row>
    <row r="15" spans="2:11" x14ac:dyDescent="0.25">
      <c r="B15" s="10" t="s">
        <v>183</v>
      </c>
      <c r="C15" s="11">
        <v>5.0925925925925921E-4</v>
      </c>
      <c r="D15" s="12">
        <f t="shared" si="0"/>
        <v>8.1406105457909345E-3</v>
      </c>
      <c r="E15" s="12">
        <f t="shared" si="1"/>
        <v>3.073054895935188E-3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5.0925925925925921E-4</v>
      </c>
      <c r="J15" s="12">
        <f t="shared" si="4"/>
        <v>8.1406105457909345E-3</v>
      </c>
      <c r="K15" s="14">
        <f t="shared" si="5"/>
        <v>3.073054895935188E-3</v>
      </c>
    </row>
    <row r="16" spans="2:11" x14ac:dyDescent="0.25">
      <c r="B16" s="10" t="s">
        <v>217</v>
      </c>
      <c r="C16" s="11">
        <v>6.3657407407407402E-4</v>
      </c>
      <c r="D16" s="12">
        <f t="shared" ref="D16:D17" si="7">IFERROR(C16/C$20,0)</f>
        <v>1.0175763182238668E-2</v>
      </c>
      <c r="E16" s="12">
        <f t="shared" ref="E16:E17" si="8">IFERROR(C16/C$31,0)</f>
        <v>3.8413186199189849E-3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6.3657407407407402E-4</v>
      </c>
      <c r="J16" s="12">
        <f t="shared" ref="J16:J17" si="9">IFERROR(I16/I$20,0)</f>
        <v>1.0175763182238668E-2</v>
      </c>
      <c r="K16" s="14">
        <f t="shared" ref="K16:K17" si="10">IFERROR(I16/I$31,0)</f>
        <v>3.8413186199189849E-3</v>
      </c>
    </row>
    <row r="17" spans="2:11" x14ac:dyDescent="0.25">
      <c r="B17" s="10" t="s">
        <v>218</v>
      </c>
      <c r="C17" s="11">
        <v>4.2824074074074075E-4</v>
      </c>
      <c r="D17" s="12">
        <f t="shared" si="7"/>
        <v>6.8455134135060143E-3</v>
      </c>
      <c r="E17" s="12">
        <f t="shared" si="8"/>
        <v>2.5841597988545901E-3</v>
      </c>
      <c r="F17" s="11"/>
      <c r="G17" s="12"/>
      <c r="H17" s="12"/>
      <c r="I17" s="11">
        <f t="shared" si="6"/>
        <v>4.2824074074074075E-4</v>
      </c>
      <c r="J17" s="12">
        <f t="shared" si="9"/>
        <v>6.8455134135060143E-3</v>
      </c>
      <c r="K17" s="14">
        <f t="shared" si="10"/>
        <v>2.5841597988545901E-3</v>
      </c>
    </row>
    <row r="18" spans="2:11" x14ac:dyDescent="0.25">
      <c r="B18" s="10" t="s">
        <v>163</v>
      </c>
      <c r="C18" s="11">
        <v>3.3564814814814812E-4</v>
      </c>
      <c r="D18" s="12">
        <f t="shared" si="0"/>
        <v>5.3654024051803893E-3</v>
      </c>
      <c r="E18" s="12">
        <f t="shared" si="1"/>
        <v>2.0254225450481922E-3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3.3564814814814812E-4</v>
      </c>
      <c r="J18" s="12">
        <f t="shared" si="4"/>
        <v>5.3654024051803893E-3</v>
      </c>
      <c r="K18" s="14">
        <f t="shared" si="5"/>
        <v>2.0254225450481922E-3</v>
      </c>
    </row>
    <row r="19" spans="2:11" ht="15.75" thickBot="1" x14ac:dyDescent="0.3">
      <c r="B19" s="10" t="s">
        <v>13</v>
      </c>
      <c r="C19" s="11">
        <v>8.7499999999999956E-3</v>
      </c>
      <c r="D19" s="12">
        <f t="shared" si="0"/>
        <v>0.13987049028677145</v>
      </c>
      <c r="E19" s="12">
        <f t="shared" si="1"/>
        <v>5.2800670484704569E-2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8.7499999999999956E-3</v>
      </c>
      <c r="J19" s="12">
        <f t="shared" si="4"/>
        <v>0.13987049028677145</v>
      </c>
      <c r="K19" s="14">
        <f t="shared" si="5"/>
        <v>5.2800670484704569E-2</v>
      </c>
    </row>
    <row r="20" spans="2:11" ht="16.5" thickTop="1" thickBot="1" x14ac:dyDescent="0.3">
      <c r="B20" s="31" t="s">
        <v>3</v>
      </c>
      <c r="C20" s="32">
        <f>SUM(C7:C19)</f>
        <v>6.2557870370370361E-2</v>
      </c>
      <c r="D20" s="33">
        <f>IFERROR(SUM(D7:D19),0)</f>
        <v>1</v>
      </c>
      <c r="E20" s="33">
        <f>IFERROR(SUM(E7:E19),0)</f>
        <v>0.37749685710294745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6.2557870370370361E-2</v>
      </c>
      <c r="J20" s="33">
        <f>IFERROR(SUM(J7:J19),0)</f>
        <v>1</v>
      </c>
      <c r="K20" s="34">
        <f>IFERROR(SUM(K7:K19),0)</f>
        <v>0.37749685710294745</v>
      </c>
    </row>
    <row r="21" spans="2:1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25">
      <c r="B23" s="18" t="s">
        <v>15</v>
      </c>
      <c r="C23" s="11">
        <v>9.2129629629629627E-3</v>
      </c>
      <c r="D23" s="19"/>
      <c r="E23" s="12">
        <f>IFERROR(C23/C$31,0)</f>
        <v>5.5594356753736585E-2</v>
      </c>
      <c r="F23" s="11">
        <v>0</v>
      </c>
      <c r="G23" s="19"/>
      <c r="H23" s="12">
        <f>IFERROR(F23/F$31,0)</f>
        <v>0</v>
      </c>
      <c r="I23" s="11">
        <f>C23+F23</f>
        <v>9.2129629629629627E-3</v>
      </c>
      <c r="J23" s="19"/>
      <c r="K23" s="14">
        <f>IFERROR(I23/I$31,0)</f>
        <v>5.5594356753736585E-2</v>
      </c>
    </row>
    <row r="24" spans="2:11" x14ac:dyDescent="0.25">
      <c r="B24" s="18" t="s">
        <v>16</v>
      </c>
      <c r="C24" s="11">
        <v>1.1574074074074073E-4</v>
      </c>
      <c r="D24" s="19"/>
      <c r="E24" s="12">
        <f t="shared" ref="E24:E28" si="11">IFERROR(C24/C$31,0)</f>
        <v>6.9842156725799726E-4</v>
      </c>
      <c r="F24" s="11">
        <v>0</v>
      </c>
      <c r="G24" s="19"/>
      <c r="H24" s="12">
        <f t="shared" ref="H24:H28" si="12">IFERROR(F24/F$31,0)</f>
        <v>0</v>
      </c>
      <c r="I24" s="11">
        <f t="shared" ref="I24:I28" si="13">C24+F24</f>
        <v>1.1574074074074073E-4</v>
      </c>
      <c r="J24" s="19"/>
      <c r="K24" s="14">
        <f t="shared" ref="K24:K28" si="14">IFERROR(I24/I$31,0)</f>
        <v>6.9842156725799726E-4</v>
      </c>
    </row>
    <row r="25" spans="2:11" x14ac:dyDescent="0.25">
      <c r="B25" s="18" t="s">
        <v>17</v>
      </c>
      <c r="C25" s="11">
        <v>4.409722222222222E-3</v>
      </c>
      <c r="D25" s="19"/>
      <c r="E25" s="12">
        <f t="shared" si="11"/>
        <v>2.6609861712529697E-2</v>
      </c>
      <c r="F25" s="11">
        <v>0</v>
      </c>
      <c r="G25" s="19"/>
      <c r="H25" s="12">
        <f t="shared" si="12"/>
        <v>0</v>
      </c>
      <c r="I25" s="11">
        <f t="shared" si="13"/>
        <v>4.409722222222222E-3</v>
      </c>
      <c r="J25" s="19"/>
      <c r="K25" s="14">
        <f t="shared" si="14"/>
        <v>2.6609861712529697E-2</v>
      </c>
    </row>
    <row r="26" spans="2:11" x14ac:dyDescent="0.25">
      <c r="B26" s="18" t="s">
        <v>18</v>
      </c>
      <c r="C26" s="11">
        <v>2.6932870370370364E-2</v>
      </c>
      <c r="D26" s="19"/>
      <c r="E26" s="12">
        <f t="shared" si="11"/>
        <v>0.16252269870093594</v>
      </c>
      <c r="F26" s="11">
        <v>0</v>
      </c>
      <c r="G26" s="19"/>
      <c r="H26" s="12">
        <f t="shared" si="12"/>
        <v>0</v>
      </c>
      <c r="I26" s="11">
        <f t="shared" si="13"/>
        <v>2.6932870370370364E-2</v>
      </c>
      <c r="J26" s="19"/>
      <c r="K26" s="14">
        <f t="shared" si="14"/>
        <v>0.16252269870093594</v>
      </c>
    </row>
    <row r="27" spans="2:11" x14ac:dyDescent="0.25">
      <c r="B27" s="18" t="s">
        <v>19</v>
      </c>
      <c r="C27" s="11">
        <v>6.1354166666666564E-2</v>
      </c>
      <c r="D27" s="19"/>
      <c r="E27" s="12">
        <f t="shared" si="11"/>
        <v>0.37023327280346374</v>
      </c>
      <c r="F27" s="11">
        <v>0</v>
      </c>
      <c r="G27" s="19"/>
      <c r="H27" s="12">
        <f t="shared" si="12"/>
        <v>0</v>
      </c>
      <c r="I27" s="11">
        <f t="shared" si="13"/>
        <v>6.1354166666666564E-2</v>
      </c>
      <c r="J27" s="19"/>
      <c r="K27" s="14">
        <f t="shared" si="14"/>
        <v>0.37023327280346374</v>
      </c>
    </row>
    <row r="28" spans="2:11" ht="15.75" thickBot="1" x14ac:dyDescent="0.3">
      <c r="B28" s="23" t="s">
        <v>20</v>
      </c>
      <c r="C28" s="20">
        <v>1.1342592592592593E-3</v>
      </c>
      <c r="D28" s="24"/>
      <c r="E28" s="21">
        <f t="shared" si="11"/>
        <v>6.8445313591283738E-3</v>
      </c>
      <c r="F28" s="20">
        <v>0</v>
      </c>
      <c r="G28" s="24"/>
      <c r="H28" s="21">
        <f t="shared" si="12"/>
        <v>0</v>
      </c>
      <c r="I28" s="11">
        <f t="shared" si="13"/>
        <v>1.1342592592592593E-3</v>
      </c>
      <c r="J28" s="24"/>
      <c r="K28" s="22">
        <f t="shared" si="14"/>
        <v>6.8445313591283738E-3</v>
      </c>
    </row>
    <row r="29" spans="2:11" ht="16.5" thickTop="1" thickBot="1" x14ac:dyDescent="0.3">
      <c r="B29" s="31" t="s">
        <v>3</v>
      </c>
      <c r="C29" s="32">
        <f>SUM(C23:C28)</f>
        <v>0.10315972222222212</v>
      </c>
      <c r="D29" s="33"/>
      <c r="E29" s="33">
        <f>IFERROR(SUM(E23:E28),0)</f>
        <v>0.62250314289705222</v>
      </c>
      <c r="F29" s="32">
        <f>SUM(F23:F28)</f>
        <v>0</v>
      </c>
      <c r="G29" s="33"/>
      <c r="H29" s="33">
        <f>IFERROR(SUM(H23:H28),0)</f>
        <v>0</v>
      </c>
      <c r="I29" s="32">
        <f>SUM(I23:I28)</f>
        <v>0.10315972222222212</v>
      </c>
      <c r="J29" s="33"/>
      <c r="K29" s="34">
        <f>IFERROR(SUM(K23:K28),0)</f>
        <v>0.62250314289705222</v>
      </c>
    </row>
    <row r="30" spans="2:1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 x14ac:dyDescent="0.3">
      <c r="B31" s="31" t="s">
        <v>6</v>
      </c>
      <c r="C31" s="32">
        <f>SUM(C20,C29)</f>
        <v>0.1657175925925925</v>
      </c>
      <c r="D31" s="35"/>
      <c r="E31" s="36">
        <f>IFERROR(SUM(E20,E29),0)</f>
        <v>0.99999999999999967</v>
      </c>
      <c r="F31" s="32">
        <f>SUM(F20,F29)</f>
        <v>0</v>
      </c>
      <c r="G31" s="35"/>
      <c r="H31" s="36">
        <f>IFERROR(SUM(H20,H29),0)</f>
        <v>0</v>
      </c>
      <c r="I31" s="32">
        <f>SUM(I20,I29)</f>
        <v>0.1657175925925925</v>
      </c>
      <c r="J31" s="35"/>
      <c r="K31" s="38">
        <f>IFERROR(SUM(K20,K29),0)</f>
        <v>0.99999999999999967</v>
      </c>
    </row>
    <row r="32" spans="2:11" ht="66" customHeight="1" thickTop="1" thickBot="1" x14ac:dyDescent="0.3">
      <c r="B32" s="185" t="s">
        <v>156</v>
      </c>
      <c r="C32" s="186"/>
      <c r="D32" s="186"/>
      <c r="E32" s="186"/>
      <c r="F32" s="186"/>
      <c r="G32" s="186"/>
      <c r="H32" s="186"/>
      <c r="I32" s="186"/>
      <c r="J32" s="186"/>
      <c r="K32" s="187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8"/>
  <dimension ref="B2:K33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141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/>
      <c r="D7" s="127"/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6.2037037037037043E-3</v>
      </c>
      <c r="D8" s="127"/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6.2037037037037043E-3</v>
      </c>
    </row>
    <row r="9" spans="2:11" x14ac:dyDescent="0.25">
      <c r="B9" s="142" t="s">
        <v>51</v>
      </c>
      <c r="C9" s="127"/>
      <c r="D9" s="127"/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2.3148148148148151E-3</v>
      </c>
      <c r="D10" s="127"/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2.3148148148148151E-3</v>
      </c>
    </row>
    <row r="11" spans="2:11" x14ac:dyDescent="0.25">
      <c r="B11" s="43" t="s">
        <v>12</v>
      </c>
      <c r="C11" s="127"/>
      <c r="D11" s="127"/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162</v>
      </c>
      <c r="C12" s="127">
        <v>1.2442129629629628E-2</v>
      </c>
      <c r="D12" s="127"/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1.2442129629629628E-2</v>
      </c>
    </row>
    <row r="13" spans="2:11" x14ac:dyDescent="0.25">
      <c r="B13" s="43" t="s">
        <v>106</v>
      </c>
      <c r="C13" s="127"/>
      <c r="D13" s="127"/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/>
      <c r="D14" s="127"/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183</v>
      </c>
      <c r="C15" s="127"/>
      <c r="D15" s="127"/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217</v>
      </c>
      <c r="C16" s="127"/>
      <c r="D16" s="127"/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218</v>
      </c>
      <c r="C17" s="127">
        <v>2.9976851851851857E-3</v>
      </c>
      <c r="D17" s="127"/>
      <c r="E17" s="127"/>
      <c r="F17" s="127"/>
      <c r="G17" s="127"/>
      <c r="H17" s="127"/>
      <c r="I17" s="130"/>
      <c r="J17" s="141"/>
      <c r="K17" s="132">
        <f t="shared" si="0"/>
        <v>2.9976851851851857E-3</v>
      </c>
    </row>
    <row r="18" spans="2:11" x14ac:dyDescent="0.25">
      <c r="B18" s="43" t="s">
        <v>163</v>
      </c>
      <c r="C18" s="127"/>
      <c r="D18" s="127"/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/>
      <c r="D19" s="127"/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 x14ac:dyDescent="0.3">
      <c r="B20" s="60" t="s">
        <v>3</v>
      </c>
      <c r="C20" s="128">
        <f t="shared" ref="C20:K20" si="1">SUM(C7:C19)</f>
        <v>2.3958333333333331E-2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2.3958333333333331E-2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/>
      <c r="D23" s="129">
        <v>0</v>
      </c>
      <c r="E23" s="129">
        <v>0</v>
      </c>
      <c r="F23" s="129">
        <v>0</v>
      </c>
      <c r="G23" s="129"/>
      <c r="H23" s="129"/>
      <c r="I23" s="130">
        <v>0</v>
      </c>
      <c r="J23" s="131">
        <v>0</v>
      </c>
      <c r="K23" s="132">
        <f>SUM(C23:J23)</f>
        <v>0</v>
      </c>
    </row>
    <row r="24" spans="2:11" x14ac:dyDescent="0.25">
      <c r="B24" s="50" t="s">
        <v>16</v>
      </c>
      <c r="C24" s="129"/>
      <c r="D24" s="129">
        <v>0</v>
      </c>
      <c r="E24" s="129">
        <v>0</v>
      </c>
      <c r="F24" s="129">
        <v>0</v>
      </c>
      <c r="G24" s="129"/>
      <c r="H24" s="129"/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/>
      <c r="D25" s="129">
        <v>0</v>
      </c>
      <c r="E25" s="129">
        <v>0</v>
      </c>
      <c r="F25" s="129">
        <v>0</v>
      </c>
      <c r="G25" s="129"/>
      <c r="H25" s="129"/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/>
      <c r="D26" s="129">
        <v>0</v>
      </c>
      <c r="E26" s="129">
        <v>0</v>
      </c>
      <c r="F26" s="129">
        <v>0</v>
      </c>
      <c r="G26" s="129"/>
      <c r="H26" s="129"/>
      <c r="I26" s="130">
        <v>0</v>
      </c>
      <c r="J26" s="131">
        <v>0</v>
      </c>
      <c r="K26" s="132">
        <f t="shared" si="2"/>
        <v>0</v>
      </c>
    </row>
    <row r="27" spans="2:11" x14ac:dyDescent="0.25">
      <c r="B27" s="50" t="s">
        <v>19</v>
      </c>
      <c r="C27" s="129"/>
      <c r="D27" s="129">
        <v>0</v>
      </c>
      <c r="E27" s="129">
        <v>0</v>
      </c>
      <c r="F27" s="129">
        <v>0</v>
      </c>
      <c r="G27" s="129"/>
      <c r="H27" s="129"/>
      <c r="I27" s="130">
        <v>0</v>
      </c>
      <c r="J27" s="131">
        <v>0</v>
      </c>
      <c r="K27" s="132">
        <f t="shared" si="2"/>
        <v>0</v>
      </c>
    </row>
    <row r="28" spans="2:11" ht="15.75" thickBot="1" x14ac:dyDescent="0.3">
      <c r="B28" s="55" t="s">
        <v>20</v>
      </c>
      <c r="C28" s="133"/>
      <c r="D28" s="133">
        <v>0</v>
      </c>
      <c r="E28" s="133">
        <v>0</v>
      </c>
      <c r="F28" s="133">
        <v>0</v>
      </c>
      <c r="G28" s="133"/>
      <c r="H28" s="133"/>
      <c r="I28" s="134">
        <v>0</v>
      </c>
      <c r="J28" s="135">
        <v>0</v>
      </c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2.3958333333333331E-2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2.3958333333333331E-2</v>
      </c>
    </row>
    <row r="32" spans="2:11" ht="16.5" thickTop="1" thickBot="1" x14ac:dyDescent="0.3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 x14ac:dyDescent="0.3">
      <c r="B33" s="209" t="s">
        <v>161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9"/>
  <dimension ref="B1:K33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1" spans="2:11" x14ac:dyDescent="0.25">
      <c r="B1" s="143"/>
      <c r="C1" s="144"/>
      <c r="D1" s="144"/>
      <c r="E1" s="144"/>
      <c r="F1" s="144"/>
      <c r="G1" s="144"/>
      <c r="H1" s="144"/>
      <c r="I1" s="144"/>
      <c r="J1" s="144"/>
      <c r="K1" s="144"/>
    </row>
    <row r="2" spans="2:11" ht="15.75" thickBot="1" x14ac:dyDescent="0.3"/>
    <row r="3" spans="2:11" x14ac:dyDescent="0.25">
      <c r="B3" s="199" t="s">
        <v>142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162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183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217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218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 x14ac:dyDescent="0.25">
      <c r="B18" s="43" t="s">
        <v>163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 x14ac:dyDescent="0.3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 x14ac:dyDescent="0.25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x14ac:dyDescent="0.25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 x14ac:dyDescent="0.3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 x14ac:dyDescent="0.3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 x14ac:dyDescent="0.3">
      <c r="B33" s="209" t="s">
        <v>161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0"/>
  <dimension ref="B2:K33"/>
  <sheetViews>
    <sheetView showGridLines="0" showZeros="0" view="pageBreakPreview" zoomScale="90" zoomScaleNormal="90" zoomScaleSheetLayoutView="9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9" t="s">
        <v>143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 x14ac:dyDescent="0.25">
      <c r="B4" s="202" t="s">
        <v>224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162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183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217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218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 x14ac:dyDescent="0.25">
      <c r="B18" s="43" t="s">
        <v>163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 x14ac:dyDescent="0.3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 x14ac:dyDescent="0.25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x14ac:dyDescent="0.25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 x14ac:dyDescent="0.3">
      <c r="B28" s="55" t="s">
        <v>20</v>
      </c>
      <c r="C28" s="133"/>
      <c r="D28" s="133"/>
      <c r="E28" s="133"/>
      <c r="F28" s="133"/>
      <c r="G28" s="133"/>
      <c r="H28" s="133"/>
      <c r="I28" s="134">
        <v>0</v>
      </c>
      <c r="J28" s="135">
        <v>0</v>
      </c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 x14ac:dyDescent="0.3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 x14ac:dyDescent="0.3">
      <c r="B33" s="209" t="s">
        <v>161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B2:D27"/>
  <sheetViews>
    <sheetView showGridLines="0" showZeros="0" zoomScale="70" zoomScaleNormal="7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2" t="s">
        <v>63</v>
      </c>
      <c r="C3" s="213"/>
      <c r="D3" s="214"/>
    </row>
    <row r="4" spans="2:4" s="76" customFormat="1" ht="24" customHeight="1" x14ac:dyDescent="0.25">
      <c r="B4" s="215" t="s">
        <v>224</v>
      </c>
      <c r="C4" s="216"/>
      <c r="D4" s="217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25">
      <c r="B6" s="80" t="s">
        <v>102</v>
      </c>
      <c r="C6" s="81">
        <v>8.2754629629629602E-3</v>
      </c>
      <c r="D6" s="82">
        <v>6.6406612798365364E-2</v>
      </c>
    </row>
    <row r="7" spans="2:4" s="76" customFormat="1" ht="24" customHeight="1" x14ac:dyDescent="0.25">
      <c r="B7" s="80" t="s">
        <v>103</v>
      </c>
      <c r="C7" s="81">
        <v>8.2754629629629602E-3</v>
      </c>
      <c r="D7" s="82">
        <v>6.6406612798365364E-2</v>
      </c>
    </row>
    <row r="8" spans="2:4" s="76" customFormat="1" ht="24" customHeight="1" x14ac:dyDescent="0.25">
      <c r="B8" s="80" t="s">
        <v>76</v>
      </c>
      <c r="C8" s="81">
        <v>7.6504629629629622E-3</v>
      </c>
      <c r="D8" s="82">
        <v>6.1391288195411911E-2</v>
      </c>
    </row>
    <row r="9" spans="2:4" s="76" customFormat="1" ht="24" customHeight="1" x14ac:dyDescent="0.25">
      <c r="B9" s="80" t="s">
        <v>168</v>
      </c>
      <c r="C9" s="81">
        <v>7.1527777777777779E-3</v>
      </c>
      <c r="D9" s="82">
        <v>5.7397603789356377E-2</v>
      </c>
    </row>
    <row r="10" spans="2:4" s="76" customFormat="1" ht="24" customHeight="1" x14ac:dyDescent="0.25">
      <c r="B10" s="80" t="s">
        <v>104</v>
      </c>
      <c r="C10" s="81">
        <v>5.1157407407407401E-3</v>
      </c>
      <c r="D10" s="82">
        <v>4.1051360638989509E-2</v>
      </c>
    </row>
    <row r="11" spans="2:4" s="76" customFormat="1" ht="24" customHeight="1" x14ac:dyDescent="0.25">
      <c r="B11" s="80" t="s">
        <v>223</v>
      </c>
      <c r="C11" s="81">
        <v>4.8148148148148134E-3</v>
      </c>
      <c r="D11" s="82">
        <v>3.8636574719048938E-2</v>
      </c>
    </row>
    <row r="12" spans="2:4" s="76" customFormat="1" ht="24" customHeight="1" x14ac:dyDescent="0.25">
      <c r="B12" s="80" t="s">
        <v>179</v>
      </c>
      <c r="C12" s="81">
        <v>3.9814814814814808E-3</v>
      </c>
      <c r="D12" s="82">
        <v>3.1949475248444319E-2</v>
      </c>
    </row>
    <row r="13" spans="2:4" s="76" customFormat="1" ht="24" customHeight="1" x14ac:dyDescent="0.25">
      <c r="B13" s="80" t="s">
        <v>188</v>
      </c>
      <c r="C13" s="81">
        <v>3.4722222222222216E-3</v>
      </c>
      <c r="D13" s="82">
        <v>2.7862914460852605E-2</v>
      </c>
    </row>
    <row r="14" spans="2:4" s="76" customFormat="1" ht="24" customHeight="1" x14ac:dyDescent="0.25">
      <c r="B14" s="80" t="s">
        <v>186</v>
      </c>
      <c r="C14" s="81">
        <v>3.4027777777777771E-3</v>
      </c>
      <c r="D14" s="82">
        <v>2.7305656171635551E-2</v>
      </c>
    </row>
    <row r="15" spans="2:4" s="76" customFormat="1" ht="24" customHeight="1" x14ac:dyDescent="0.25">
      <c r="B15" s="80" t="s">
        <v>191</v>
      </c>
      <c r="C15" s="81">
        <v>3.3796296296296291E-3</v>
      </c>
      <c r="D15" s="82">
        <v>2.7119903408563201E-2</v>
      </c>
    </row>
    <row r="16" spans="2:4" s="76" customFormat="1" ht="24" customHeight="1" x14ac:dyDescent="0.25">
      <c r="B16" s="80" t="s">
        <v>164</v>
      </c>
      <c r="C16" s="81">
        <v>3.1828703703703702E-3</v>
      </c>
      <c r="D16" s="82">
        <v>2.5541004922448225E-2</v>
      </c>
    </row>
    <row r="17" spans="2:4" s="76" customFormat="1" ht="24" customHeight="1" x14ac:dyDescent="0.25">
      <c r="B17" s="80" t="s">
        <v>181</v>
      </c>
      <c r="C17" s="81">
        <v>3.1481481481481477E-3</v>
      </c>
      <c r="D17" s="82">
        <v>2.5262375777839696E-2</v>
      </c>
    </row>
    <row r="18" spans="2:4" s="76" customFormat="1" ht="24" customHeight="1" x14ac:dyDescent="0.25">
      <c r="B18" s="80" t="s">
        <v>169</v>
      </c>
      <c r="C18" s="81">
        <v>3.0324074074074073E-3</v>
      </c>
      <c r="D18" s="82">
        <v>2.4333611962477943E-2</v>
      </c>
    </row>
    <row r="19" spans="2:4" s="76" customFormat="1" ht="24" customHeight="1" x14ac:dyDescent="0.25">
      <c r="B19" s="80" t="s">
        <v>80</v>
      </c>
      <c r="C19" s="81">
        <v>2.6620370370370365E-3</v>
      </c>
      <c r="D19" s="82">
        <v>2.1361567753320331E-2</v>
      </c>
    </row>
    <row r="20" spans="2:4" s="76" customFormat="1" ht="24" customHeight="1" x14ac:dyDescent="0.25">
      <c r="B20" s="80" t="s">
        <v>167</v>
      </c>
      <c r="C20" s="81">
        <v>2.2569444444444447E-3</v>
      </c>
      <c r="D20" s="82">
        <v>1.8110894399554198E-2</v>
      </c>
    </row>
    <row r="21" spans="2:4" s="76" customFormat="1" ht="24" customHeight="1" x14ac:dyDescent="0.25">
      <c r="B21" s="80" t="s">
        <v>230</v>
      </c>
      <c r="C21" s="81">
        <v>2.1990740740740742E-3</v>
      </c>
      <c r="D21" s="82">
        <v>1.7646512491873319E-2</v>
      </c>
    </row>
    <row r="22" spans="2:4" s="76" customFormat="1" ht="24" customHeight="1" x14ac:dyDescent="0.25">
      <c r="B22" s="80" t="s">
        <v>231</v>
      </c>
      <c r="C22" s="81">
        <v>2.0023148148148148E-3</v>
      </c>
      <c r="D22" s="82">
        <v>1.6067614005758339E-2</v>
      </c>
    </row>
    <row r="23" spans="2:4" s="76" customFormat="1" ht="24" customHeight="1" x14ac:dyDescent="0.25">
      <c r="B23" s="80" t="s">
        <v>232</v>
      </c>
      <c r="C23" s="81">
        <v>1.9444444444444444E-3</v>
      </c>
      <c r="D23" s="82">
        <v>1.5603232098077461E-2</v>
      </c>
    </row>
    <row r="24" spans="2:4" s="76" customFormat="1" ht="24" customHeight="1" x14ac:dyDescent="0.25">
      <c r="B24" s="80" t="s">
        <v>79</v>
      </c>
      <c r="C24" s="81">
        <v>1.8981481481481482E-3</v>
      </c>
      <c r="D24" s="82">
        <v>1.5231726571932759E-2</v>
      </c>
    </row>
    <row r="25" spans="2:4" s="76" customFormat="1" ht="24" customHeight="1" thickBot="1" x14ac:dyDescent="0.3">
      <c r="B25" s="83" t="s">
        <v>105</v>
      </c>
      <c r="C25" s="84">
        <v>1.8171296296296299E-3</v>
      </c>
      <c r="D25" s="85">
        <v>1.4581591901179535E-2</v>
      </c>
    </row>
    <row r="27" spans="2:4" x14ac:dyDescent="0.25">
      <c r="C27" s="1" t="s">
        <v>101</v>
      </c>
    </row>
  </sheetData>
  <sortState ref="B38:B58">
    <sortCondition ref="B38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B2:D25"/>
  <sheetViews>
    <sheetView showGridLines="0" showZeros="0" zoomScale="80" zoomScaleNormal="80" zoomScaleSheetLayoutView="8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2" t="s">
        <v>73</v>
      </c>
      <c r="C3" s="213"/>
      <c r="D3" s="214"/>
    </row>
    <row r="4" spans="2:4" s="76" customFormat="1" ht="24" customHeight="1" x14ac:dyDescent="0.25">
      <c r="B4" s="215" t="s">
        <v>224</v>
      </c>
      <c r="C4" s="216"/>
      <c r="D4" s="217"/>
    </row>
    <row r="5" spans="2:4" s="76" customFormat="1" ht="24" customHeight="1" x14ac:dyDescent="0.25">
      <c r="B5" s="86" t="s">
        <v>10</v>
      </c>
      <c r="C5" s="87" t="s">
        <v>62</v>
      </c>
      <c r="D5" s="88" t="s">
        <v>5</v>
      </c>
    </row>
    <row r="6" spans="2:4" s="76" customFormat="1" ht="24" customHeight="1" x14ac:dyDescent="0.25">
      <c r="B6" s="80" t="s">
        <v>76</v>
      </c>
      <c r="C6" s="81">
        <v>3.5416666666666665E-3</v>
      </c>
      <c r="D6" s="82">
        <v>0.11400894187779431</v>
      </c>
    </row>
    <row r="7" spans="2:4" s="76" customFormat="1" ht="24" customHeight="1" x14ac:dyDescent="0.25">
      <c r="B7" s="80" t="s">
        <v>103</v>
      </c>
      <c r="C7" s="81">
        <v>2.0601851851851844E-3</v>
      </c>
      <c r="D7" s="82">
        <v>6.6318926974664641E-2</v>
      </c>
    </row>
    <row r="8" spans="2:4" s="76" customFormat="1" ht="24" customHeight="1" x14ac:dyDescent="0.25">
      <c r="B8" s="80" t="s">
        <v>102</v>
      </c>
      <c r="C8" s="81">
        <v>1.8634259259259257E-3</v>
      </c>
      <c r="D8" s="82">
        <v>5.9985096870342758E-2</v>
      </c>
    </row>
    <row r="9" spans="2:4" s="76" customFormat="1" ht="24" customHeight="1" x14ac:dyDescent="0.25">
      <c r="B9" s="80" t="s">
        <v>181</v>
      </c>
      <c r="C9" s="81">
        <v>1.6782407407407403E-3</v>
      </c>
      <c r="D9" s="82">
        <v>5.4023845007451547E-2</v>
      </c>
    </row>
    <row r="10" spans="2:4" s="76" customFormat="1" ht="24" customHeight="1" x14ac:dyDescent="0.25">
      <c r="B10" s="80" t="s">
        <v>179</v>
      </c>
      <c r="C10" s="81">
        <v>1.6319444444444445E-3</v>
      </c>
      <c r="D10" s="82">
        <v>5.253353204172876E-2</v>
      </c>
    </row>
    <row r="11" spans="2:4" s="76" customFormat="1" ht="24" customHeight="1" x14ac:dyDescent="0.25">
      <c r="B11" s="80" t="s">
        <v>230</v>
      </c>
      <c r="C11" s="81">
        <v>1.2731481481481483E-3</v>
      </c>
      <c r="D11" s="82">
        <v>4.0983606557377046E-2</v>
      </c>
    </row>
    <row r="12" spans="2:4" s="76" customFormat="1" ht="24" customHeight="1" x14ac:dyDescent="0.25">
      <c r="B12" s="80" t="s">
        <v>104</v>
      </c>
      <c r="C12" s="81">
        <v>1.2268518518518518E-3</v>
      </c>
      <c r="D12" s="82">
        <v>3.9493293591654238E-2</v>
      </c>
    </row>
    <row r="13" spans="2:4" s="76" customFormat="1" ht="24" customHeight="1" x14ac:dyDescent="0.25">
      <c r="B13" s="80" t="s">
        <v>191</v>
      </c>
      <c r="C13" s="81">
        <v>1.0763888888888889E-3</v>
      </c>
      <c r="D13" s="82">
        <v>3.4649776453055135E-2</v>
      </c>
    </row>
    <row r="14" spans="2:4" s="76" customFormat="1" ht="24" customHeight="1" x14ac:dyDescent="0.25">
      <c r="B14" s="80" t="s">
        <v>223</v>
      </c>
      <c r="C14" s="81">
        <v>9.2592592592592596E-4</v>
      </c>
      <c r="D14" s="82">
        <v>2.9806259314456032E-2</v>
      </c>
    </row>
    <row r="15" spans="2:4" s="76" customFormat="1" ht="24" customHeight="1" x14ac:dyDescent="0.25">
      <c r="B15" s="80" t="s">
        <v>188</v>
      </c>
      <c r="C15" s="81">
        <v>8.6805555555555551E-4</v>
      </c>
      <c r="D15" s="82">
        <v>2.7943368107302528E-2</v>
      </c>
    </row>
    <row r="16" spans="2:4" s="76" customFormat="1" ht="24" customHeight="1" x14ac:dyDescent="0.25">
      <c r="B16" s="80" t="s">
        <v>169</v>
      </c>
      <c r="C16" s="81">
        <v>8.4490740740740739E-4</v>
      </c>
      <c r="D16" s="82">
        <v>2.7198211624441127E-2</v>
      </c>
    </row>
    <row r="17" spans="2:4" s="76" customFormat="1" ht="24" customHeight="1" x14ac:dyDescent="0.25">
      <c r="B17" s="80" t="s">
        <v>233</v>
      </c>
      <c r="C17" s="81">
        <v>7.1759259259259259E-4</v>
      </c>
      <c r="D17" s="82">
        <v>2.3099850968703425E-2</v>
      </c>
    </row>
    <row r="18" spans="2:4" s="76" customFormat="1" ht="24" customHeight="1" x14ac:dyDescent="0.25">
      <c r="B18" s="80" t="s">
        <v>231</v>
      </c>
      <c r="C18" s="81">
        <v>6.8287037037037036E-4</v>
      </c>
      <c r="D18" s="82">
        <v>2.1982116244411324E-2</v>
      </c>
    </row>
    <row r="19" spans="2:4" s="76" customFormat="1" ht="24" customHeight="1" x14ac:dyDescent="0.25">
      <c r="B19" s="80" t="s">
        <v>186</v>
      </c>
      <c r="C19" s="81">
        <v>6.7129629629629625E-4</v>
      </c>
      <c r="D19" s="82">
        <v>2.160953800298062E-2</v>
      </c>
    </row>
    <row r="20" spans="2:4" s="76" customFormat="1" ht="24" customHeight="1" x14ac:dyDescent="0.25">
      <c r="B20" s="80" t="s">
        <v>168</v>
      </c>
      <c r="C20" s="81">
        <v>6.134259259259259E-4</v>
      </c>
      <c r="D20" s="82">
        <v>1.9746646795827119E-2</v>
      </c>
    </row>
    <row r="21" spans="2:4" s="76" customFormat="1" ht="24" customHeight="1" x14ac:dyDescent="0.25">
      <c r="B21" s="80" t="s">
        <v>234</v>
      </c>
      <c r="C21" s="81">
        <v>6.134259259259259E-4</v>
      </c>
      <c r="D21" s="82">
        <v>1.9746646795827119E-2</v>
      </c>
    </row>
    <row r="22" spans="2:4" s="76" customFormat="1" ht="24" customHeight="1" x14ac:dyDescent="0.25">
      <c r="B22" s="80" t="s">
        <v>153</v>
      </c>
      <c r="C22" s="81">
        <v>5.9027777777777778E-4</v>
      </c>
      <c r="D22" s="82">
        <v>1.9001490312965719E-2</v>
      </c>
    </row>
    <row r="23" spans="2:4" s="76" customFormat="1" ht="24" customHeight="1" x14ac:dyDescent="0.25">
      <c r="B23" s="80" t="s">
        <v>167</v>
      </c>
      <c r="C23" s="81">
        <v>5.2083333333333333E-4</v>
      </c>
      <c r="D23" s="82">
        <v>1.6766020864381517E-2</v>
      </c>
    </row>
    <row r="24" spans="2:4" s="76" customFormat="1" ht="24" customHeight="1" x14ac:dyDescent="0.25">
      <c r="B24" s="80" t="s">
        <v>164</v>
      </c>
      <c r="C24" s="81">
        <v>5.2083333333333322E-4</v>
      </c>
      <c r="D24" s="82">
        <v>1.6766020864381514E-2</v>
      </c>
    </row>
    <row r="25" spans="2:4" s="76" customFormat="1" ht="24" customHeight="1" thickBot="1" x14ac:dyDescent="0.3">
      <c r="B25" s="83" t="s">
        <v>105</v>
      </c>
      <c r="C25" s="84">
        <v>4.6296296296296293E-4</v>
      </c>
      <c r="D25" s="85">
        <v>1.4903129657228014E-2</v>
      </c>
    </row>
  </sheetData>
  <sortState ref="B30:B85">
    <sortCondition ref="B30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B2:D25"/>
  <sheetViews>
    <sheetView showGridLines="0" showZeros="0" view="pageBreakPreview" zoomScale="70" zoomScaleNormal="70" zoomScaleSheetLayoutView="7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2" t="s">
        <v>74</v>
      </c>
      <c r="C3" s="213"/>
      <c r="D3" s="214"/>
    </row>
    <row r="4" spans="2:4" s="76" customFormat="1" ht="24" customHeight="1" x14ac:dyDescent="0.25">
      <c r="B4" s="215" t="s">
        <v>224</v>
      </c>
      <c r="C4" s="216"/>
      <c r="D4" s="217"/>
    </row>
    <row r="5" spans="2:4" ht="24" customHeight="1" x14ac:dyDescent="0.25">
      <c r="B5" s="7" t="s">
        <v>10</v>
      </c>
      <c r="C5" s="8" t="s">
        <v>62</v>
      </c>
      <c r="D5" s="74" t="s">
        <v>5</v>
      </c>
    </row>
    <row r="6" spans="2:4" s="76" customFormat="1" ht="24" customHeight="1" x14ac:dyDescent="0.25">
      <c r="B6" s="80" t="s">
        <v>103</v>
      </c>
      <c r="C6" s="81">
        <v>3.3333333333333322E-3</v>
      </c>
      <c r="D6" s="82">
        <v>6.8457333016401167E-2</v>
      </c>
    </row>
    <row r="7" spans="2:4" s="76" customFormat="1" ht="24" customHeight="1" x14ac:dyDescent="0.25">
      <c r="B7" s="80" t="s">
        <v>76</v>
      </c>
      <c r="C7" s="81">
        <v>2.6851851851851854E-3</v>
      </c>
      <c r="D7" s="82">
        <v>5.5146184929878744E-2</v>
      </c>
    </row>
    <row r="8" spans="2:4" s="76" customFormat="1" ht="24" customHeight="1" x14ac:dyDescent="0.25">
      <c r="B8" s="80" t="s">
        <v>102</v>
      </c>
      <c r="C8" s="81">
        <v>2.4074074074074072E-3</v>
      </c>
      <c r="D8" s="82">
        <v>4.9441407178511969E-2</v>
      </c>
    </row>
    <row r="9" spans="2:4" s="76" customFormat="1" ht="24" customHeight="1" x14ac:dyDescent="0.25">
      <c r="B9" s="80" t="s">
        <v>104</v>
      </c>
      <c r="C9" s="81">
        <v>1.9791666666666668E-3</v>
      </c>
      <c r="D9" s="82">
        <v>4.0646541478488209E-2</v>
      </c>
    </row>
    <row r="10" spans="2:4" s="76" customFormat="1" ht="24" customHeight="1" x14ac:dyDescent="0.25">
      <c r="B10" s="80" t="s">
        <v>191</v>
      </c>
      <c r="C10" s="81">
        <v>1.736111111111111E-3</v>
      </c>
      <c r="D10" s="82">
        <v>3.5654860946042283E-2</v>
      </c>
    </row>
    <row r="11" spans="2:4" s="76" customFormat="1" ht="24" customHeight="1" x14ac:dyDescent="0.25">
      <c r="B11" s="80" t="s">
        <v>168</v>
      </c>
      <c r="C11" s="81">
        <v>1.7245370370370366E-3</v>
      </c>
      <c r="D11" s="82">
        <v>3.5417161873068662E-2</v>
      </c>
    </row>
    <row r="12" spans="2:4" s="76" customFormat="1" ht="24" customHeight="1" x14ac:dyDescent="0.25">
      <c r="B12" s="80" t="s">
        <v>105</v>
      </c>
      <c r="C12" s="81">
        <v>1.5509259259259261E-3</v>
      </c>
      <c r="D12" s="82">
        <v>3.1851675778464449E-2</v>
      </c>
    </row>
    <row r="13" spans="2:4" s="76" customFormat="1" ht="24" customHeight="1" x14ac:dyDescent="0.25">
      <c r="B13" s="80" t="s">
        <v>169</v>
      </c>
      <c r="C13" s="81">
        <v>1.5046296296296296E-3</v>
      </c>
      <c r="D13" s="82">
        <v>3.0900879486569981E-2</v>
      </c>
    </row>
    <row r="14" spans="2:4" s="76" customFormat="1" ht="24" customHeight="1" x14ac:dyDescent="0.25">
      <c r="B14" s="80" t="s">
        <v>235</v>
      </c>
      <c r="C14" s="81">
        <v>1.4004629629629627E-3</v>
      </c>
      <c r="D14" s="82">
        <v>2.876158782980744E-2</v>
      </c>
    </row>
    <row r="15" spans="2:4" s="76" customFormat="1" ht="24" customHeight="1" x14ac:dyDescent="0.25">
      <c r="B15" s="80" t="s">
        <v>164</v>
      </c>
      <c r="C15" s="81">
        <v>1.3194444444444445E-3</v>
      </c>
      <c r="D15" s="82">
        <v>2.709769431899214E-2</v>
      </c>
    </row>
    <row r="16" spans="2:4" s="76" customFormat="1" ht="24" customHeight="1" x14ac:dyDescent="0.25">
      <c r="B16" s="80" t="s">
        <v>179</v>
      </c>
      <c r="C16" s="81">
        <v>1.2384259259259258E-3</v>
      </c>
      <c r="D16" s="82">
        <v>2.543380080817683E-2</v>
      </c>
    </row>
    <row r="17" spans="2:4" s="76" customFormat="1" ht="24" customHeight="1" x14ac:dyDescent="0.25">
      <c r="B17" s="80" t="s">
        <v>231</v>
      </c>
      <c r="C17" s="81">
        <v>1.2268518518518522E-3</v>
      </c>
      <c r="D17" s="82">
        <v>2.5196101735203223E-2</v>
      </c>
    </row>
    <row r="18" spans="2:4" s="76" customFormat="1" ht="24" customHeight="1" x14ac:dyDescent="0.25">
      <c r="B18" s="80" t="s">
        <v>236</v>
      </c>
      <c r="C18" s="81">
        <v>1.1111111111111113E-3</v>
      </c>
      <c r="D18" s="82">
        <v>2.2819111005467067E-2</v>
      </c>
    </row>
    <row r="19" spans="2:4" s="76" customFormat="1" ht="24" customHeight="1" x14ac:dyDescent="0.25">
      <c r="B19" s="80" t="s">
        <v>188</v>
      </c>
      <c r="C19" s="81">
        <v>1.0879629629629629E-3</v>
      </c>
      <c r="D19" s="82">
        <v>2.2343712859519832E-2</v>
      </c>
    </row>
    <row r="20" spans="2:4" s="76" customFormat="1" ht="24" customHeight="1" x14ac:dyDescent="0.25">
      <c r="B20" s="80" t="s">
        <v>237</v>
      </c>
      <c r="C20" s="81">
        <v>1.0300925925925926E-3</v>
      </c>
      <c r="D20" s="82">
        <v>2.1155217494651758E-2</v>
      </c>
    </row>
    <row r="21" spans="2:4" s="76" customFormat="1" ht="24" customHeight="1" x14ac:dyDescent="0.25">
      <c r="B21" s="80" t="s">
        <v>223</v>
      </c>
      <c r="C21" s="81">
        <v>9.2592592592592596E-4</v>
      </c>
      <c r="D21" s="82">
        <v>1.9015925837889219E-2</v>
      </c>
    </row>
    <row r="22" spans="2:4" s="76" customFormat="1" ht="24" customHeight="1" x14ac:dyDescent="0.25">
      <c r="B22" s="80" t="s">
        <v>166</v>
      </c>
      <c r="C22" s="81">
        <v>9.1435185185185174E-4</v>
      </c>
      <c r="D22" s="82">
        <v>1.8778226764915602E-2</v>
      </c>
    </row>
    <row r="23" spans="2:4" s="76" customFormat="1" ht="24" customHeight="1" x14ac:dyDescent="0.25">
      <c r="B23" s="80" t="s">
        <v>232</v>
      </c>
      <c r="C23" s="81">
        <v>9.0277777777777784E-4</v>
      </c>
      <c r="D23" s="82">
        <v>1.8540527691941991E-2</v>
      </c>
    </row>
    <row r="24" spans="2:4" s="76" customFormat="1" ht="24" customHeight="1" x14ac:dyDescent="0.25">
      <c r="B24" s="80" t="s">
        <v>154</v>
      </c>
      <c r="C24" s="81">
        <v>9.0277777777777774E-4</v>
      </c>
      <c r="D24" s="82">
        <v>1.8540527691941987E-2</v>
      </c>
    </row>
    <row r="25" spans="2:4" s="76" customFormat="1" ht="24" customHeight="1" thickBot="1" x14ac:dyDescent="0.3">
      <c r="B25" s="83" t="s">
        <v>238</v>
      </c>
      <c r="C25" s="84">
        <v>8.3333333333333339E-4</v>
      </c>
      <c r="D25" s="85">
        <v>1.7114333254100299E-2</v>
      </c>
    </row>
  </sheetData>
  <sortState ref="B31:B89">
    <sortCondition ref="B31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B2:D25"/>
  <sheetViews>
    <sheetView showGridLines="0" showZeros="0" zoomScale="70" zoomScaleNormal="7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2" t="s">
        <v>75</v>
      </c>
      <c r="C3" s="213"/>
      <c r="D3" s="214"/>
    </row>
    <row r="4" spans="2:4" s="76" customFormat="1" ht="24" customHeight="1" x14ac:dyDescent="0.25">
      <c r="B4" s="215" t="s">
        <v>224</v>
      </c>
      <c r="C4" s="216"/>
      <c r="D4" s="217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25">
      <c r="B6" s="80" t="s">
        <v>223</v>
      </c>
      <c r="C6" s="81">
        <v>1.9224537037037026E-2</v>
      </c>
      <c r="D6" s="106">
        <v>0.13596922069417153</v>
      </c>
    </row>
    <row r="7" spans="2:4" s="76" customFormat="1" ht="24" customHeight="1" x14ac:dyDescent="0.25">
      <c r="B7" s="80" t="s">
        <v>103</v>
      </c>
      <c r="C7" s="81">
        <v>1.5486111111111107E-2</v>
      </c>
      <c r="D7" s="106">
        <v>0.10952848722986246</v>
      </c>
    </row>
    <row r="8" spans="2:4" s="76" customFormat="1" ht="24" customHeight="1" x14ac:dyDescent="0.25">
      <c r="B8" s="80" t="s">
        <v>102</v>
      </c>
      <c r="C8" s="81">
        <v>1.1273148148148155E-2</v>
      </c>
      <c r="D8" s="106">
        <v>7.9731499672560643E-2</v>
      </c>
    </row>
    <row r="9" spans="2:4" s="76" customFormat="1" ht="24" customHeight="1" x14ac:dyDescent="0.25">
      <c r="B9" s="80" t="s">
        <v>104</v>
      </c>
      <c r="C9" s="81">
        <v>9.2129629629629645E-3</v>
      </c>
      <c r="D9" s="106">
        <v>6.5160445317616264E-2</v>
      </c>
    </row>
    <row r="10" spans="2:4" s="76" customFormat="1" ht="24" customHeight="1" x14ac:dyDescent="0.25">
      <c r="B10" s="80" t="s">
        <v>76</v>
      </c>
      <c r="C10" s="81">
        <v>7.9745370370370369E-3</v>
      </c>
      <c r="D10" s="106">
        <v>5.6401440733464314E-2</v>
      </c>
    </row>
    <row r="11" spans="2:4" s="76" customFormat="1" ht="24" customHeight="1" x14ac:dyDescent="0.25">
      <c r="B11" s="80" t="s">
        <v>196</v>
      </c>
      <c r="C11" s="81">
        <v>5.1388888888888899E-3</v>
      </c>
      <c r="D11" s="106">
        <v>3.6345776031434199E-2</v>
      </c>
    </row>
    <row r="12" spans="2:4" s="76" customFormat="1" ht="24" customHeight="1" x14ac:dyDescent="0.25">
      <c r="B12" s="80" t="s">
        <v>179</v>
      </c>
      <c r="C12" s="81">
        <v>4.8611111111111121E-3</v>
      </c>
      <c r="D12" s="106">
        <v>3.4381139489194509E-2</v>
      </c>
    </row>
    <row r="13" spans="2:4" s="76" customFormat="1" ht="24" customHeight="1" x14ac:dyDescent="0.25">
      <c r="B13" s="80" t="s">
        <v>230</v>
      </c>
      <c r="C13" s="81">
        <v>3.0439814814814813E-3</v>
      </c>
      <c r="D13" s="106">
        <v>2.1529142108709889E-2</v>
      </c>
    </row>
    <row r="14" spans="2:4" s="76" customFormat="1" ht="24" customHeight="1" x14ac:dyDescent="0.25">
      <c r="B14" s="80" t="s">
        <v>153</v>
      </c>
      <c r="C14" s="81">
        <v>2.9166666666666659E-3</v>
      </c>
      <c r="D14" s="106">
        <v>2.0628683693516697E-2</v>
      </c>
    </row>
    <row r="15" spans="2:4" s="76" customFormat="1" ht="24" customHeight="1" x14ac:dyDescent="0.25">
      <c r="B15" s="80" t="s">
        <v>186</v>
      </c>
      <c r="C15" s="81">
        <v>2.7893518518518519E-3</v>
      </c>
      <c r="D15" s="106">
        <v>1.9728225278323512E-2</v>
      </c>
    </row>
    <row r="16" spans="2:4" s="76" customFormat="1" ht="24" customHeight="1" x14ac:dyDescent="0.25">
      <c r="B16" s="80" t="s">
        <v>79</v>
      </c>
      <c r="C16" s="81">
        <v>2.7893518518518519E-3</v>
      </c>
      <c r="D16" s="106">
        <v>1.9728225278323512E-2</v>
      </c>
    </row>
    <row r="17" spans="2:4" s="76" customFormat="1" ht="24" customHeight="1" x14ac:dyDescent="0.25">
      <c r="B17" s="80" t="s">
        <v>193</v>
      </c>
      <c r="C17" s="81">
        <v>2.465277777777778E-3</v>
      </c>
      <c r="D17" s="106">
        <v>1.7436149312377216E-2</v>
      </c>
    </row>
    <row r="18" spans="2:4" s="76" customFormat="1" ht="24" customHeight="1" x14ac:dyDescent="0.25">
      <c r="B18" s="80" t="s">
        <v>239</v>
      </c>
      <c r="C18" s="81">
        <v>2.3842592592592596E-3</v>
      </c>
      <c r="D18" s="106">
        <v>1.6863130320890641E-2</v>
      </c>
    </row>
    <row r="19" spans="2:4" s="76" customFormat="1" ht="24" customHeight="1" x14ac:dyDescent="0.25">
      <c r="B19" s="80" t="s">
        <v>240</v>
      </c>
      <c r="C19" s="81">
        <v>2.3842592592592591E-3</v>
      </c>
      <c r="D19" s="106">
        <v>1.6863130320890637E-2</v>
      </c>
    </row>
    <row r="20" spans="2:4" s="76" customFormat="1" ht="24" customHeight="1" x14ac:dyDescent="0.25">
      <c r="B20" s="80" t="s">
        <v>241</v>
      </c>
      <c r="C20" s="81">
        <v>2.2569444444444447E-3</v>
      </c>
      <c r="D20" s="106">
        <v>1.5962671905697449E-2</v>
      </c>
    </row>
    <row r="21" spans="2:4" s="76" customFormat="1" ht="24" customHeight="1" x14ac:dyDescent="0.25">
      <c r="B21" s="80" t="s">
        <v>188</v>
      </c>
      <c r="C21" s="81">
        <v>2.2106481481481486E-3</v>
      </c>
      <c r="D21" s="106">
        <v>1.5635232481990839E-2</v>
      </c>
    </row>
    <row r="22" spans="2:4" s="76" customFormat="1" ht="24" customHeight="1" x14ac:dyDescent="0.25">
      <c r="B22" s="80" t="s">
        <v>181</v>
      </c>
      <c r="C22" s="81">
        <v>2.0717592592592589E-3</v>
      </c>
      <c r="D22" s="106">
        <v>1.4652914210870989E-2</v>
      </c>
    </row>
    <row r="23" spans="2:4" s="76" customFormat="1" ht="24" customHeight="1" x14ac:dyDescent="0.25">
      <c r="B23" s="80" t="s">
        <v>236</v>
      </c>
      <c r="C23" s="81">
        <v>2.0023148148148148E-3</v>
      </c>
      <c r="D23" s="106">
        <v>1.416175507531107E-2</v>
      </c>
    </row>
    <row r="24" spans="2:4" s="76" customFormat="1" ht="24" customHeight="1" x14ac:dyDescent="0.25">
      <c r="B24" s="80" t="s">
        <v>242</v>
      </c>
      <c r="C24" s="81">
        <v>1.9791666666666664E-3</v>
      </c>
      <c r="D24" s="106">
        <v>1.3998035363457761E-2</v>
      </c>
    </row>
    <row r="25" spans="2:4" s="76" customFormat="1" ht="24" customHeight="1" thickBot="1" x14ac:dyDescent="0.3">
      <c r="B25" s="83" t="s">
        <v>243</v>
      </c>
      <c r="C25" s="84">
        <v>1.8865740740740739E-3</v>
      </c>
      <c r="D25" s="107">
        <v>1.3343156516044532E-2</v>
      </c>
    </row>
  </sheetData>
  <sortState ref="B30:B106">
    <sortCondition ref="B30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2" t="s">
        <v>77</v>
      </c>
      <c r="C3" s="213"/>
      <c r="D3" s="214"/>
    </row>
    <row r="4" spans="2:4" s="76" customFormat="1" ht="24" customHeight="1" x14ac:dyDescent="0.25">
      <c r="B4" s="215" t="s">
        <v>224</v>
      </c>
      <c r="C4" s="216"/>
      <c r="D4" s="217"/>
    </row>
    <row r="5" spans="2:4" s="75" customFormat="1" ht="24" customHeight="1" x14ac:dyDescent="0.25">
      <c r="B5" s="172" t="s">
        <v>10</v>
      </c>
      <c r="C5" s="78" t="s">
        <v>62</v>
      </c>
      <c r="D5" s="79" t="s">
        <v>5</v>
      </c>
    </row>
    <row r="6" spans="2:4" s="75" customFormat="1" ht="24" customHeight="1" thickBot="1" x14ac:dyDescent="0.3">
      <c r="B6" s="173"/>
      <c r="C6" s="174"/>
      <c r="D6" s="17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2" t="s">
        <v>78</v>
      </c>
      <c r="C3" s="213"/>
      <c r="D3" s="214"/>
    </row>
    <row r="4" spans="2:4" s="76" customFormat="1" ht="24" customHeight="1" x14ac:dyDescent="0.25">
      <c r="B4" s="215" t="s">
        <v>224</v>
      </c>
      <c r="C4" s="216"/>
      <c r="D4" s="217"/>
    </row>
    <row r="5" spans="2:4" ht="24" customHeight="1" x14ac:dyDescent="0.25">
      <c r="B5" s="172" t="s">
        <v>10</v>
      </c>
      <c r="C5" s="78" t="s">
        <v>62</v>
      </c>
      <c r="D5" s="79" t="s">
        <v>5</v>
      </c>
    </row>
    <row r="6" spans="2:4" ht="24" customHeight="1" thickBot="1" x14ac:dyDescent="0.3">
      <c r="B6" s="173"/>
      <c r="C6" s="174"/>
      <c r="D6" s="17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B2:D18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2" t="s">
        <v>64</v>
      </c>
      <c r="C3" s="213"/>
      <c r="D3" s="214"/>
    </row>
    <row r="4" spans="2:4" s="76" customFormat="1" ht="24" customHeight="1" x14ac:dyDescent="0.25">
      <c r="B4" s="215" t="s">
        <v>224</v>
      </c>
      <c r="C4" s="216"/>
      <c r="D4" s="217"/>
    </row>
    <row r="5" spans="2:4" ht="24" customHeight="1" x14ac:dyDescent="0.25">
      <c r="B5" s="108" t="s">
        <v>10</v>
      </c>
      <c r="C5" s="109" t="s">
        <v>62</v>
      </c>
      <c r="D5" s="110" t="s">
        <v>5</v>
      </c>
    </row>
    <row r="6" spans="2:4" ht="22.5" customHeight="1" x14ac:dyDescent="0.25">
      <c r="B6" s="80" t="s">
        <v>102</v>
      </c>
      <c r="C6" s="81">
        <v>5.3240740740740744E-4</v>
      </c>
      <c r="D6" s="106">
        <v>0.17557251908396951</v>
      </c>
    </row>
    <row r="7" spans="2:4" ht="22.5" customHeight="1" x14ac:dyDescent="0.25">
      <c r="B7" s="80" t="s">
        <v>103</v>
      </c>
      <c r="C7" s="81">
        <v>4.5138888888888887E-4</v>
      </c>
      <c r="D7" s="106">
        <v>0.14885496183206109</v>
      </c>
    </row>
    <row r="8" spans="2:4" ht="22.5" customHeight="1" x14ac:dyDescent="0.25">
      <c r="B8" s="80" t="s">
        <v>168</v>
      </c>
      <c r="C8" s="81">
        <v>3.3564814814814818E-4</v>
      </c>
      <c r="D8" s="106">
        <v>0.11068702290076339</v>
      </c>
    </row>
    <row r="9" spans="2:4" ht="22.5" customHeight="1" x14ac:dyDescent="0.25">
      <c r="B9" s="80" t="s">
        <v>80</v>
      </c>
      <c r="C9" s="81">
        <v>3.1250000000000001E-4</v>
      </c>
      <c r="D9" s="106">
        <v>0.10305343511450384</v>
      </c>
    </row>
    <row r="10" spans="2:4" ht="22.5" customHeight="1" x14ac:dyDescent="0.25">
      <c r="B10" s="80" t="s">
        <v>104</v>
      </c>
      <c r="C10" s="81">
        <v>3.0092592592592595E-4</v>
      </c>
      <c r="D10" s="106">
        <v>9.9236641221374072E-2</v>
      </c>
    </row>
    <row r="11" spans="2:4" ht="22.5" customHeight="1" x14ac:dyDescent="0.25">
      <c r="B11" s="80" t="s">
        <v>223</v>
      </c>
      <c r="C11" s="81">
        <v>2.7777777777777778E-4</v>
      </c>
      <c r="D11" s="106">
        <v>9.1603053435114518E-2</v>
      </c>
    </row>
    <row r="12" spans="2:4" ht="22.5" customHeight="1" x14ac:dyDescent="0.25">
      <c r="B12" s="80" t="s">
        <v>197</v>
      </c>
      <c r="C12" s="81">
        <v>2.199074074074074E-4</v>
      </c>
      <c r="D12" s="106">
        <v>7.2519083969465659E-2</v>
      </c>
    </row>
    <row r="13" spans="2:4" ht="22.5" customHeight="1" x14ac:dyDescent="0.25">
      <c r="B13" s="80" t="s">
        <v>179</v>
      </c>
      <c r="C13" s="81">
        <v>1.7361111111111112E-4</v>
      </c>
      <c r="D13" s="106">
        <v>5.7251908396946577E-2</v>
      </c>
    </row>
    <row r="14" spans="2:4" ht="22.5" customHeight="1" x14ac:dyDescent="0.25">
      <c r="B14" s="80" t="s">
        <v>76</v>
      </c>
      <c r="C14" s="81">
        <v>1.3888888888888889E-4</v>
      </c>
      <c r="D14" s="106">
        <v>4.5801526717557259E-2</v>
      </c>
    </row>
    <row r="15" spans="2:4" ht="22.5" customHeight="1" x14ac:dyDescent="0.25">
      <c r="B15" s="80" t="s">
        <v>243</v>
      </c>
      <c r="C15" s="81">
        <v>1.273148148148148E-4</v>
      </c>
      <c r="D15" s="106">
        <v>4.1984732824427488E-2</v>
      </c>
    </row>
    <row r="16" spans="2:4" ht="22.5" customHeight="1" x14ac:dyDescent="0.25">
      <c r="B16" s="80" t="s">
        <v>244</v>
      </c>
      <c r="C16" s="81">
        <v>6.9444444444444444E-5</v>
      </c>
      <c r="D16" s="106">
        <v>2.2900763358778629E-2</v>
      </c>
    </row>
    <row r="17" spans="2:4" ht="22.5" customHeight="1" x14ac:dyDescent="0.25">
      <c r="B17" s="80" t="s">
        <v>245</v>
      </c>
      <c r="C17" s="81">
        <v>5.7870370370370366E-5</v>
      </c>
      <c r="D17" s="106">
        <v>1.9083969465648856E-2</v>
      </c>
    </row>
    <row r="18" spans="2:4" ht="22.5" customHeight="1" thickBot="1" x14ac:dyDescent="0.3">
      <c r="B18" s="83" t="s">
        <v>165</v>
      </c>
      <c r="C18" s="84">
        <v>3.4722222222222222E-5</v>
      </c>
      <c r="D18" s="107">
        <v>1.1450381679389315E-2</v>
      </c>
    </row>
  </sheetData>
  <sortState ref="B23:B122">
    <sortCondition ref="B23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4" max="1638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8" t="s">
        <v>44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ht="15.75" thickBot="1" x14ac:dyDescent="0.3">
      <c r="B4" s="191" t="s">
        <v>224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2.8240740740740743E-3</v>
      </c>
      <c r="D7" s="12">
        <f t="shared" ref="D7:D19" si="0">IFERROR(C7/C$20,0)</f>
        <v>0.1027801179443977</v>
      </c>
      <c r="E7" s="12">
        <f t="shared" ref="E7:E19" si="1">IFERROR(C7/C$31,0)</f>
        <v>3.6807965002262792E-2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f>C7+F7</f>
        <v>2.8240740740740743E-3</v>
      </c>
      <c r="J7" s="12">
        <f t="shared" ref="J7:J19" si="4">IFERROR(I7/I$20,0)</f>
        <v>0.1027801179443977</v>
      </c>
      <c r="K7" s="14">
        <f t="shared" ref="K7:K19" si="5">IFERROR(I7/I$31,0)</f>
        <v>3.6807965002262792E-2</v>
      </c>
    </row>
    <row r="8" spans="2:11" x14ac:dyDescent="0.25">
      <c r="B8" s="145" t="s">
        <v>100</v>
      </c>
      <c r="C8" s="11">
        <v>5.4282407407407404E-3</v>
      </c>
      <c r="D8" s="12">
        <f t="shared" si="0"/>
        <v>0.19755686604886277</v>
      </c>
      <c r="E8" s="12">
        <f t="shared" si="1"/>
        <v>7.0749736008447736E-2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9" si="6">C8+F8</f>
        <v>5.4282407407407404E-3</v>
      </c>
      <c r="J8" s="12">
        <f t="shared" si="4"/>
        <v>0.19755686604886277</v>
      </c>
      <c r="K8" s="14">
        <f t="shared" si="5"/>
        <v>7.0749736008447736E-2</v>
      </c>
    </row>
    <row r="9" spans="2:11" x14ac:dyDescent="0.25">
      <c r="B9" s="10" t="s">
        <v>51</v>
      </c>
      <c r="C9" s="11">
        <v>3.425925925925926E-3</v>
      </c>
      <c r="D9" s="12">
        <f t="shared" si="0"/>
        <v>0.12468407750631851</v>
      </c>
      <c r="E9" s="12">
        <f t="shared" si="1"/>
        <v>4.4652285412581094E-2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3.425925925925926E-3</v>
      </c>
      <c r="J9" s="12">
        <f t="shared" si="4"/>
        <v>0.12468407750631851</v>
      </c>
      <c r="K9" s="14">
        <f t="shared" si="5"/>
        <v>4.4652285412581094E-2</v>
      </c>
    </row>
    <row r="10" spans="2:11" x14ac:dyDescent="0.25">
      <c r="B10" s="10" t="s">
        <v>11</v>
      </c>
      <c r="C10" s="11">
        <v>3.9814814814814817E-3</v>
      </c>
      <c r="D10" s="12">
        <f t="shared" si="0"/>
        <v>0.14490311710193773</v>
      </c>
      <c r="E10" s="12">
        <f t="shared" si="1"/>
        <v>5.189319656056722E-2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3.9814814814814817E-3</v>
      </c>
      <c r="J10" s="12">
        <f t="shared" si="4"/>
        <v>0.14490311710193773</v>
      </c>
      <c r="K10" s="14">
        <f t="shared" si="5"/>
        <v>5.189319656056722E-2</v>
      </c>
    </row>
    <row r="11" spans="2:11" x14ac:dyDescent="0.25">
      <c r="B11" s="10" t="s">
        <v>12</v>
      </c>
      <c r="C11" s="11">
        <v>2.5462962962962961E-4</v>
      </c>
      <c r="D11" s="12">
        <f t="shared" si="0"/>
        <v>9.2670598146588068E-3</v>
      </c>
      <c r="E11" s="12">
        <f t="shared" si="1"/>
        <v>3.3187509428269728E-3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2.5462962962962961E-4</v>
      </c>
      <c r="J11" s="12">
        <f t="shared" si="4"/>
        <v>9.2670598146588068E-3</v>
      </c>
      <c r="K11" s="14">
        <f t="shared" si="5"/>
        <v>3.3187509428269728E-3</v>
      </c>
    </row>
    <row r="12" spans="2:11" x14ac:dyDescent="0.25">
      <c r="B12" s="10" t="s">
        <v>162</v>
      </c>
      <c r="C12" s="11">
        <v>6.7824074074074019E-3</v>
      </c>
      <c r="D12" s="12">
        <f t="shared" si="0"/>
        <v>0.24684077506318441</v>
      </c>
      <c r="E12" s="12">
        <f t="shared" si="1"/>
        <v>8.8399456931663845E-2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6.7824074074074019E-3</v>
      </c>
      <c r="J12" s="12">
        <f t="shared" si="4"/>
        <v>0.24684077506318441</v>
      </c>
      <c r="K12" s="14">
        <f t="shared" si="5"/>
        <v>8.8399456931663845E-2</v>
      </c>
    </row>
    <row r="13" spans="2:11" x14ac:dyDescent="0.25">
      <c r="B13" s="10" t="s">
        <v>106</v>
      </c>
      <c r="C13" s="11">
        <v>2.3148148148148146E-4</v>
      </c>
      <c r="D13" s="12">
        <f t="shared" si="0"/>
        <v>8.4245998315080062E-3</v>
      </c>
      <c r="E13" s="12">
        <f t="shared" si="1"/>
        <v>3.0170463116608844E-3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2.3148148148148146E-4</v>
      </c>
      <c r="J13" s="12">
        <f t="shared" si="4"/>
        <v>8.4245998315080062E-3</v>
      </c>
      <c r="K13" s="14">
        <f t="shared" si="5"/>
        <v>3.0170463116608844E-3</v>
      </c>
    </row>
    <row r="14" spans="2:11" x14ac:dyDescent="0.25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183</v>
      </c>
      <c r="C15" s="11">
        <v>2.5462962962962961E-4</v>
      </c>
      <c r="D15" s="12">
        <f t="shared" si="0"/>
        <v>9.2670598146588068E-3</v>
      </c>
      <c r="E15" s="12">
        <f t="shared" si="1"/>
        <v>3.3187509428269728E-3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2.5462962962962961E-4</v>
      </c>
      <c r="J15" s="12">
        <f t="shared" si="4"/>
        <v>9.2670598146588068E-3</v>
      </c>
      <c r="K15" s="14">
        <f t="shared" si="5"/>
        <v>3.3187509428269728E-3</v>
      </c>
    </row>
    <row r="16" spans="2:11" x14ac:dyDescent="0.25">
      <c r="B16" s="10" t="s">
        <v>217</v>
      </c>
      <c r="C16" s="11">
        <v>3.3564814814814812E-4</v>
      </c>
      <c r="D16" s="12">
        <f t="shared" ref="D16:D17" si="7">IFERROR(C16/C$20,0)</f>
        <v>1.2215669755686609E-2</v>
      </c>
      <c r="E16" s="12">
        <f t="shared" ref="E16:E17" si="8">IFERROR(C16/C$31,0)</f>
        <v>4.3747171519082821E-3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3.3564814814814812E-4</v>
      </c>
      <c r="J16" s="12">
        <f t="shared" ref="J16:J17" si="9">IFERROR(I16/I$20,0)</f>
        <v>1.2215669755686609E-2</v>
      </c>
      <c r="K16" s="14">
        <f t="shared" ref="K16:K17" si="10">IFERROR(I16/I$31,0)</f>
        <v>4.3747171519082821E-3</v>
      </c>
    </row>
    <row r="17" spans="2:11" x14ac:dyDescent="0.25">
      <c r="B17" s="10" t="s">
        <v>218</v>
      </c>
      <c r="C17" s="11">
        <v>1.851851851851852E-4</v>
      </c>
      <c r="D17" s="12">
        <f t="shared" si="7"/>
        <v>6.7396798652064067E-3</v>
      </c>
      <c r="E17" s="12">
        <f t="shared" si="8"/>
        <v>2.4136370493287079E-3</v>
      </c>
      <c r="F17" s="11"/>
      <c r="G17" s="12"/>
      <c r="H17" s="12"/>
      <c r="I17" s="11">
        <f t="shared" si="6"/>
        <v>1.851851851851852E-4</v>
      </c>
      <c r="J17" s="12">
        <f t="shared" si="9"/>
        <v>6.7396798652064067E-3</v>
      </c>
      <c r="K17" s="14">
        <f t="shared" si="10"/>
        <v>2.4136370493287079E-3</v>
      </c>
    </row>
    <row r="18" spans="2:11" x14ac:dyDescent="0.25">
      <c r="B18" s="10" t="s">
        <v>163</v>
      </c>
      <c r="C18" s="11"/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ht="15.75" thickBot="1" x14ac:dyDescent="0.3">
      <c r="B19" s="10" t="s">
        <v>13</v>
      </c>
      <c r="C19" s="11">
        <v>3.7731481481481461E-3</v>
      </c>
      <c r="D19" s="12">
        <f t="shared" si="0"/>
        <v>0.13732097725358045</v>
      </c>
      <c r="E19" s="12">
        <f t="shared" si="1"/>
        <v>4.917785488007239E-2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3.7731481481481461E-3</v>
      </c>
      <c r="J19" s="12">
        <f t="shared" si="4"/>
        <v>0.13732097725358045</v>
      </c>
      <c r="K19" s="14">
        <f t="shared" si="5"/>
        <v>4.917785488007239E-2</v>
      </c>
    </row>
    <row r="20" spans="2:11" ht="16.5" thickTop="1" thickBot="1" x14ac:dyDescent="0.3">
      <c r="B20" s="31" t="s">
        <v>3</v>
      </c>
      <c r="C20" s="32">
        <f>SUM(C7:C19)</f>
        <v>2.7476851851851839E-2</v>
      </c>
      <c r="D20" s="33">
        <f>IFERROR(SUM(D7:D19),0)</f>
        <v>1.0000000000000002</v>
      </c>
      <c r="E20" s="33">
        <f>IFERROR(SUM(E7:E19),0)</f>
        <v>0.35812339719414688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2.7476851851851839E-2</v>
      </c>
      <c r="J20" s="33">
        <f>IFERROR(SUM(J7:J19),0)</f>
        <v>1.0000000000000002</v>
      </c>
      <c r="K20" s="34">
        <f>IFERROR(SUM(K7:K19),0)</f>
        <v>0.35812339719414688</v>
      </c>
    </row>
    <row r="21" spans="2:1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25">
      <c r="B23" s="18" t="s">
        <v>15</v>
      </c>
      <c r="C23" s="11">
        <v>4.1782407407407393E-3</v>
      </c>
      <c r="D23" s="19"/>
      <c r="E23" s="12">
        <f>IFERROR(C23/C$31,0)</f>
        <v>5.4457685925478949E-2</v>
      </c>
      <c r="F23" s="11">
        <v>0</v>
      </c>
      <c r="G23" s="19"/>
      <c r="H23" s="12">
        <f>IFERROR(F23/F$31,0)</f>
        <v>0</v>
      </c>
      <c r="I23" s="11">
        <f>C23+F23</f>
        <v>4.1782407407407393E-3</v>
      </c>
      <c r="J23" s="19"/>
      <c r="K23" s="14">
        <f>IFERROR(I23/I$31,0)</f>
        <v>5.4457685925478949E-2</v>
      </c>
    </row>
    <row r="24" spans="2:11" x14ac:dyDescent="0.25">
      <c r="B24" s="18" t="s">
        <v>16</v>
      </c>
      <c r="C24" s="11">
        <v>1.1574074074074075E-4</v>
      </c>
      <c r="D24" s="19"/>
      <c r="E24" s="12">
        <f t="shared" ref="E24:E28" si="11">IFERROR(C24/C$31,0)</f>
        <v>1.5085231558304424E-3</v>
      </c>
      <c r="F24" s="11">
        <v>0</v>
      </c>
      <c r="G24" s="19"/>
      <c r="H24" s="12">
        <f t="shared" ref="H24:H28" si="12">IFERROR(F24/F$31,0)</f>
        <v>0</v>
      </c>
      <c r="I24" s="11">
        <f t="shared" ref="I24:I28" si="13">C24+F24</f>
        <v>1.1574074074074075E-4</v>
      </c>
      <c r="J24" s="19"/>
      <c r="K24" s="14">
        <f t="shared" ref="K24:K28" si="14">IFERROR(I24/I$31,0)</f>
        <v>1.5085231558304424E-3</v>
      </c>
    </row>
    <row r="25" spans="2:11" x14ac:dyDescent="0.25">
      <c r="B25" s="18" t="s">
        <v>17</v>
      </c>
      <c r="C25" s="11">
        <v>2.1180555555555553E-3</v>
      </c>
      <c r="D25" s="19"/>
      <c r="E25" s="12">
        <f t="shared" si="11"/>
        <v>2.7605973751697092E-2</v>
      </c>
      <c r="F25" s="11">
        <v>0</v>
      </c>
      <c r="G25" s="19"/>
      <c r="H25" s="12">
        <f t="shared" si="12"/>
        <v>0</v>
      </c>
      <c r="I25" s="11">
        <f t="shared" si="13"/>
        <v>2.1180555555555553E-3</v>
      </c>
      <c r="J25" s="19"/>
      <c r="K25" s="14">
        <f t="shared" si="14"/>
        <v>2.7605973751697092E-2</v>
      </c>
    </row>
    <row r="26" spans="2:11" x14ac:dyDescent="0.25">
      <c r="B26" s="18" t="s">
        <v>18</v>
      </c>
      <c r="C26" s="11">
        <v>1.3240740740740739E-2</v>
      </c>
      <c r="D26" s="19"/>
      <c r="E26" s="12">
        <f t="shared" si="11"/>
        <v>0.17257504902700257</v>
      </c>
      <c r="F26" s="11">
        <v>0</v>
      </c>
      <c r="G26" s="19"/>
      <c r="H26" s="12">
        <f t="shared" si="12"/>
        <v>0</v>
      </c>
      <c r="I26" s="11">
        <f t="shared" si="13"/>
        <v>1.3240740740740739E-2</v>
      </c>
      <c r="J26" s="19"/>
      <c r="K26" s="14">
        <f t="shared" si="14"/>
        <v>0.17257504902700257</v>
      </c>
    </row>
    <row r="27" spans="2:11" x14ac:dyDescent="0.25">
      <c r="B27" s="18" t="s">
        <v>19</v>
      </c>
      <c r="C27" s="11">
        <v>2.8842592592592597E-2</v>
      </c>
      <c r="D27" s="19"/>
      <c r="E27" s="12">
        <f t="shared" si="11"/>
        <v>0.37592397043294629</v>
      </c>
      <c r="F27" s="11">
        <v>0</v>
      </c>
      <c r="G27" s="19"/>
      <c r="H27" s="12">
        <f t="shared" si="12"/>
        <v>0</v>
      </c>
      <c r="I27" s="11">
        <f t="shared" si="13"/>
        <v>2.8842592592592597E-2</v>
      </c>
      <c r="J27" s="19"/>
      <c r="K27" s="14">
        <f t="shared" si="14"/>
        <v>0.37592397043294629</v>
      </c>
    </row>
    <row r="28" spans="2:11" ht="15.75" thickBot="1" x14ac:dyDescent="0.3">
      <c r="B28" s="23" t="s">
        <v>20</v>
      </c>
      <c r="C28" s="20">
        <v>7.5231481481481482E-4</v>
      </c>
      <c r="D28" s="24"/>
      <c r="E28" s="21">
        <f t="shared" si="11"/>
        <v>9.8054005128978758E-3</v>
      </c>
      <c r="F28" s="20">
        <v>0</v>
      </c>
      <c r="G28" s="24"/>
      <c r="H28" s="21">
        <f t="shared" si="12"/>
        <v>0</v>
      </c>
      <c r="I28" s="11">
        <f t="shared" si="13"/>
        <v>7.5231481481481482E-4</v>
      </c>
      <c r="J28" s="24"/>
      <c r="K28" s="22">
        <f t="shared" si="14"/>
        <v>9.8054005128978758E-3</v>
      </c>
    </row>
    <row r="29" spans="2:11" ht="16.5" thickTop="1" thickBot="1" x14ac:dyDescent="0.3">
      <c r="B29" s="31" t="s">
        <v>3</v>
      </c>
      <c r="C29" s="32">
        <f>SUM(C23:C28)</f>
        <v>4.9247685185185186E-2</v>
      </c>
      <c r="D29" s="33"/>
      <c r="E29" s="33">
        <f>IFERROR(SUM(E23:E28),0)</f>
        <v>0.64187660280585324</v>
      </c>
      <c r="F29" s="32">
        <f>SUM(F23:F28)</f>
        <v>0</v>
      </c>
      <c r="G29" s="33"/>
      <c r="H29" s="33">
        <f>IFERROR(SUM(H23:H28),0)</f>
        <v>0</v>
      </c>
      <c r="I29" s="32">
        <f>SUM(I23:I28)</f>
        <v>4.9247685185185186E-2</v>
      </c>
      <c r="J29" s="33"/>
      <c r="K29" s="34">
        <f>IFERROR(SUM(K23:K28),0)</f>
        <v>0.64187660280585324</v>
      </c>
    </row>
    <row r="30" spans="2:1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 x14ac:dyDescent="0.3">
      <c r="B31" s="31" t="s">
        <v>6</v>
      </c>
      <c r="C31" s="32">
        <f>SUM(C20,C29)</f>
        <v>7.6724537037037022E-2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7.6724537037037022E-2</v>
      </c>
      <c r="J31" s="35"/>
      <c r="K31" s="38">
        <f>IFERROR(SUM(K20,K29),0)</f>
        <v>1</v>
      </c>
    </row>
    <row r="32" spans="2:11" ht="66" customHeight="1" thickTop="1" thickBot="1" x14ac:dyDescent="0.3">
      <c r="B32" s="185" t="s">
        <v>156</v>
      </c>
      <c r="C32" s="186"/>
      <c r="D32" s="186"/>
      <c r="E32" s="186"/>
      <c r="F32" s="186"/>
      <c r="G32" s="186"/>
      <c r="H32" s="186"/>
      <c r="I32" s="186"/>
      <c r="J32" s="186"/>
      <c r="K32" s="187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2" t="s">
        <v>65</v>
      </c>
      <c r="C3" s="213"/>
      <c r="D3" s="214"/>
    </row>
    <row r="4" spans="2:4" s="76" customFormat="1" ht="23.25" customHeight="1" x14ac:dyDescent="0.25">
      <c r="B4" s="215" t="s">
        <v>224</v>
      </c>
      <c r="C4" s="216"/>
      <c r="D4" s="217"/>
    </row>
    <row r="5" spans="2:4" s="76" customFormat="1" ht="23.25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3.25" customHeight="1" thickBot="1" x14ac:dyDescent="0.3">
      <c r="B6" s="111"/>
      <c r="C6" s="112"/>
      <c r="D6" s="10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2" t="s">
        <v>66</v>
      </c>
      <c r="C3" s="213"/>
      <c r="D3" s="214"/>
    </row>
    <row r="4" spans="2:4" s="76" customFormat="1" ht="24" customHeight="1" x14ac:dyDescent="0.25">
      <c r="B4" s="215" t="s">
        <v>224</v>
      </c>
      <c r="C4" s="216"/>
      <c r="D4" s="217"/>
    </row>
    <row r="5" spans="2:4" s="76" customFormat="1" ht="24" customHeight="1" x14ac:dyDescent="0.25">
      <c r="B5" s="172" t="s">
        <v>10</v>
      </c>
      <c r="C5" s="78" t="s">
        <v>62</v>
      </c>
      <c r="D5" s="79" t="s">
        <v>5</v>
      </c>
    </row>
    <row r="6" spans="2:4" s="76" customFormat="1" ht="24" customHeight="1" thickBot="1" x14ac:dyDescent="0.3">
      <c r="B6" s="173"/>
      <c r="C6" s="174"/>
      <c r="D6" s="17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/>
  <dimension ref="B2:D23"/>
  <sheetViews>
    <sheetView showGridLines="0" showZeros="0" zoomScale="60" zoomScaleNormal="60" zoomScaleSheetLayoutView="100" zoomScalePageLayoutView="8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2" t="s">
        <v>67</v>
      </c>
      <c r="C3" s="213"/>
      <c r="D3" s="214"/>
    </row>
    <row r="4" spans="2:4" s="76" customFormat="1" ht="24" customHeight="1" x14ac:dyDescent="0.25">
      <c r="B4" s="215" t="s">
        <v>224</v>
      </c>
      <c r="C4" s="216"/>
      <c r="D4" s="217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25">
      <c r="B6" s="80" t="s">
        <v>223</v>
      </c>
      <c r="C6" s="81">
        <v>3.1250000000000002E-3</v>
      </c>
      <c r="D6" s="82">
        <v>0.23396880415944543</v>
      </c>
    </row>
    <row r="7" spans="2:4" s="76" customFormat="1" ht="24" customHeight="1" x14ac:dyDescent="0.25">
      <c r="B7" s="80" t="s">
        <v>193</v>
      </c>
      <c r="C7" s="81">
        <v>1.3888888888888887E-3</v>
      </c>
      <c r="D7" s="82">
        <v>0.10398613518197572</v>
      </c>
    </row>
    <row r="8" spans="2:4" s="76" customFormat="1" ht="24" customHeight="1" x14ac:dyDescent="0.25">
      <c r="B8" s="80" t="s">
        <v>103</v>
      </c>
      <c r="C8" s="81">
        <v>1.3657407407407407E-3</v>
      </c>
      <c r="D8" s="82">
        <v>0.10225303292894281</v>
      </c>
    </row>
    <row r="9" spans="2:4" s="76" customFormat="1" ht="24" customHeight="1" x14ac:dyDescent="0.25">
      <c r="B9" s="80" t="s">
        <v>186</v>
      </c>
      <c r="C9" s="81">
        <v>1.3425925925925927E-3</v>
      </c>
      <c r="D9" s="82">
        <v>0.10051993067590989</v>
      </c>
    </row>
    <row r="10" spans="2:4" s="76" customFormat="1" ht="24" customHeight="1" x14ac:dyDescent="0.25">
      <c r="B10" s="80" t="s">
        <v>104</v>
      </c>
      <c r="C10" s="81">
        <v>1.2499999999999998E-3</v>
      </c>
      <c r="D10" s="82">
        <v>9.358752166377815E-2</v>
      </c>
    </row>
    <row r="11" spans="2:4" s="76" customFormat="1" ht="24" customHeight="1" x14ac:dyDescent="0.25">
      <c r="B11" s="80" t="s">
        <v>232</v>
      </c>
      <c r="C11" s="81">
        <v>9.2592592592592596E-4</v>
      </c>
      <c r="D11" s="82">
        <v>6.9324090121317156E-2</v>
      </c>
    </row>
    <row r="12" spans="2:4" s="76" customFormat="1" ht="24" customHeight="1" x14ac:dyDescent="0.25">
      <c r="B12" s="80" t="s">
        <v>79</v>
      </c>
      <c r="C12" s="81">
        <v>6.9444444444444447E-4</v>
      </c>
      <c r="D12" s="82">
        <v>5.1993067590987874E-2</v>
      </c>
    </row>
    <row r="13" spans="2:4" s="76" customFormat="1" ht="24" customHeight="1" x14ac:dyDescent="0.25">
      <c r="B13" s="80" t="s">
        <v>76</v>
      </c>
      <c r="C13" s="81">
        <v>5.3240740740740744E-4</v>
      </c>
      <c r="D13" s="82">
        <v>3.9861351819757369E-2</v>
      </c>
    </row>
    <row r="14" spans="2:4" s="76" customFormat="1" ht="24" customHeight="1" x14ac:dyDescent="0.25">
      <c r="B14" s="80" t="s">
        <v>246</v>
      </c>
      <c r="C14" s="81">
        <v>4.6296296296296293E-4</v>
      </c>
      <c r="D14" s="82">
        <v>3.4662045060658578E-2</v>
      </c>
    </row>
    <row r="15" spans="2:4" s="76" customFormat="1" ht="24" customHeight="1" x14ac:dyDescent="0.25">
      <c r="B15" s="80" t="s">
        <v>80</v>
      </c>
      <c r="C15" s="81">
        <v>3.5879629629629629E-4</v>
      </c>
      <c r="D15" s="82">
        <v>2.6863084922010397E-2</v>
      </c>
    </row>
    <row r="16" spans="2:4" s="76" customFormat="1" ht="24" customHeight="1" x14ac:dyDescent="0.25">
      <c r="B16" s="80" t="s">
        <v>102</v>
      </c>
      <c r="C16" s="81">
        <v>3.0092592592592595E-4</v>
      </c>
      <c r="D16" s="82">
        <v>2.2530329289428077E-2</v>
      </c>
    </row>
    <row r="17" spans="2:4" s="76" customFormat="1" ht="24" customHeight="1" x14ac:dyDescent="0.25">
      <c r="B17" s="80" t="s">
        <v>242</v>
      </c>
      <c r="C17" s="81">
        <v>2.7777777777777778E-4</v>
      </c>
      <c r="D17" s="82">
        <v>2.0797227036395149E-2</v>
      </c>
    </row>
    <row r="18" spans="2:4" s="76" customFormat="1" ht="24" customHeight="1" x14ac:dyDescent="0.25">
      <c r="B18" s="80" t="s">
        <v>188</v>
      </c>
      <c r="C18" s="81">
        <v>2.5462962962962961E-4</v>
      </c>
      <c r="D18" s="82">
        <v>1.9064124783362217E-2</v>
      </c>
    </row>
    <row r="19" spans="2:4" s="76" customFormat="1" ht="24" customHeight="1" x14ac:dyDescent="0.25">
      <c r="B19" s="80" t="s">
        <v>187</v>
      </c>
      <c r="C19" s="81">
        <v>2.5462962962962961E-4</v>
      </c>
      <c r="D19" s="82">
        <v>1.9064124783362217E-2</v>
      </c>
    </row>
    <row r="20" spans="2:4" s="76" customFormat="1" ht="24" customHeight="1" x14ac:dyDescent="0.25">
      <c r="B20" s="80" t="s">
        <v>196</v>
      </c>
      <c r="C20" s="81">
        <v>2.4305555555555552E-4</v>
      </c>
      <c r="D20" s="82">
        <v>1.8197573656845753E-2</v>
      </c>
    </row>
    <row r="21" spans="2:4" s="76" customFormat="1" ht="24" customHeight="1" x14ac:dyDescent="0.25">
      <c r="B21" s="80" t="s">
        <v>222</v>
      </c>
      <c r="C21" s="81">
        <v>2.3148148148148146E-4</v>
      </c>
      <c r="D21" s="82">
        <v>1.7331022530329289E-2</v>
      </c>
    </row>
    <row r="22" spans="2:4" s="76" customFormat="1" ht="24" customHeight="1" x14ac:dyDescent="0.25">
      <c r="B22" s="80" t="s">
        <v>168</v>
      </c>
      <c r="C22" s="81">
        <v>2.199074074074074E-4</v>
      </c>
      <c r="D22" s="82">
        <v>1.6464471403812825E-2</v>
      </c>
    </row>
    <row r="23" spans="2:4" s="76" customFormat="1" ht="24" customHeight="1" thickBot="1" x14ac:dyDescent="0.3">
      <c r="B23" s="83" t="s">
        <v>230</v>
      </c>
      <c r="C23" s="84">
        <v>1.273148148148148E-4</v>
      </c>
      <c r="D23" s="85">
        <v>9.5320623916811086E-3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7" max="16383" man="1"/>
  </rowBreaks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/>
  <dimension ref="B2:D25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2" t="s">
        <v>68</v>
      </c>
      <c r="C3" s="213"/>
      <c r="D3" s="214"/>
    </row>
    <row r="4" spans="2:4" s="76" customFormat="1" ht="23.25" customHeight="1" x14ac:dyDescent="0.25">
      <c r="B4" s="215" t="s">
        <v>224</v>
      </c>
      <c r="C4" s="216"/>
      <c r="D4" s="217"/>
    </row>
    <row r="5" spans="2:4" s="76" customFormat="1" ht="23.25" customHeight="1" x14ac:dyDescent="0.25">
      <c r="B5" s="113" t="s">
        <v>10</v>
      </c>
      <c r="C5" s="114" t="s">
        <v>62</v>
      </c>
      <c r="D5" s="115" t="s">
        <v>5</v>
      </c>
    </row>
    <row r="6" spans="2:4" s="76" customFormat="1" ht="23.25" customHeight="1" x14ac:dyDescent="0.25">
      <c r="B6" s="116" t="s">
        <v>102</v>
      </c>
      <c r="C6" s="117">
        <v>5.3356481481481475E-3</v>
      </c>
      <c r="D6" s="118">
        <v>9.7566137566137565E-2</v>
      </c>
    </row>
    <row r="7" spans="2:4" s="76" customFormat="1" ht="23.25" customHeight="1" x14ac:dyDescent="0.25">
      <c r="B7" s="116" t="s">
        <v>104</v>
      </c>
      <c r="C7" s="117">
        <v>4.8148148148148143E-3</v>
      </c>
      <c r="D7" s="118">
        <v>8.8042328042328047E-2</v>
      </c>
    </row>
    <row r="8" spans="2:4" s="76" customFormat="1" ht="23.25" customHeight="1" x14ac:dyDescent="0.25">
      <c r="B8" s="116" t="s">
        <v>76</v>
      </c>
      <c r="C8" s="117">
        <v>4.3518518518518515E-3</v>
      </c>
      <c r="D8" s="118">
        <v>7.9576719576719579E-2</v>
      </c>
    </row>
    <row r="9" spans="2:4" s="76" customFormat="1" ht="23.25" customHeight="1" x14ac:dyDescent="0.25">
      <c r="B9" s="116" t="s">
        <v>223</v>
      </c>
      <c r="C9" s="117">
        <v>3.7615740740740739E-3</v>
      </c>
      <c r="D9" s="118">
        <v>6.8783068783068793E-2</v>
      </c>
    </row>
    <row r="10" spans="2:4" s="76" customFormat="1" ht="23.25" customHeight="1" x14ac:dyDescent="0.25">
      <c r="B10" s="116" t="s">
        <v>103</v>
      </c>
      <c r="C10" s="117">
        <v>2.6273148148148145E-3</v>
      </c>
      <c r="D10" s="118">
        <v>4.8042328042328046E-2</v>
      </c>
    </row>
    <row r="11" spans="2:4" s="76" customFormat="1" ht="23.25" customHeight="1" x14ac:dyDescent="0.25">
      <c r="B11" s="116" t="s">
        <v>186</v>
      </c>
      <c r="C11" s="117">
        <v>2.4189814814814816E-3</v>
      </c>
      <c r="D11" s="118">
        <v>4.4232804232804242E-2</v>
      </c>
    </row>
    <row r="12" spans="2:4" s="76" customFormat="1" ht="23.25" customHeight="1" x14ac:dyDescent="0.25">
      <c r="B12" s="116" t="s">
        <v>187</v>
      </c>
      <c r="C12" s="117">
        <v>2.3379629629629631E-3</v>
      </c>
      <c r="D12" s="118">
        <v>4.2751322751322762E-2</v>
      </c>
    </row>
    <row r="13" spans="2:4" s="76" customFormat="1" ht="23.25" customHeight="1" x14ac:dyDescent="0.25">
      <c r="B13" s="116" t="s">
        <v>179</v>
      </c>
      <c r="C13" s="117">
        <v>1.7013888888888888E-3</v>
      </c>
      <c r="D13" s="118">
        <v>3.1111111111111114E-2</v>
      </c>
    </row>
    <row r="14" spans="2:4" s="76" customFormat="1" ht="23.25" customHeight="1" x14ac:dyDescent="0.25">
      <c r="B14" s="116" t="s">
        <v>194</v>
      </c>
      <c r="C14" s="117">
        <v>1.6435185185185185E-3</v>
      </c>
      <c r="D14" s="118">
        <v>3.0052910052910057E-2</v>
      </c>
    </row>
    <row r="15" spans="2:4" s="76" customFormat="1" ht="23.25" customHeight="1" x14ac:dyDescent="0.25">
      <c r="B15" s="116" t="s">
        <v>80</v>
      </c>
      <c r="C15" s="117">
        <v>1.4930555555555556E-3</v>
      </c>
      <c r="D15" s="118">
        <v>2.7301587301587306E-2</v>
      </c>
    </row>
    <row r="16" spans="2:4" s="76" customFormat="1" ht="23.25" customHeight="1" x14ac:dyDescent="0.25">
      <c r="B16" s="116" t="s">
        <v>242</v>
      </c>
      <c r="C16" s="117">
        <v>1.2962962962962963E-3</v>
      </c>
      <c r="D16" s="118">
        <v>2.3703703703703706E-2</v>
      </c>
    </row>
    <row r="17" spans="2:4" s="76" customFormat="1" ht="23.25" customHeight="1" x14ac:dyDescent="0.25">
      <c r="B17" s="116" t="s">
        <v>193</v>
      </c>
      <c r="C17" s="117">
        <v>1.2037037037037036E-3</v>
      </c>
      <c r="D17" s="118">
        <v>2.2010582010582012E-2</v>
      </c>
    </row>
    <row r="18" spans="2:4" s="76" customFormat="1" ht="23.25" customHeight="1" x14ac:dyDescent="0.25">
      <c r="B18" s="116" t="s">
        <v>181</v>
      </c>
      <c r="C18" s="117">
        <v>1.1921296296296296E-3</v>
      </c>
      <c r="D18" s="118">
        <v>2.17989417989418E-2</v>
      </c>
    </row>
    <row r="19" spans="2:4" s="76" customFormat="1" ht="23.25" customHeight="1" x14ac:dyDescent="0.25">
      <c r="B19" s="116" t="s">
        <v>247</v>
      </c>
      <c r="C19" s="117">
        <v>1.1921296296296296E-3</v>
      </c>
      <c r="D19" s="118">
        <v>2.17989417989418E-2</v>
      </c>
    </row>
    <row r="20" spans="2:4" s="76" customFormat="1" ht="23.25" customHeight="1" x14ac:dyDescent="0.25">
      <c r="B20" s="116" t="s">
        <v>188</v>
      </c>
      <c r="C20" s="117">
        <v>1.1805555555555556E-3</v>
      </c>
      <c r="D20" s="118">
        <v>2.1587301587301589E-2</v>
      </c>
    </row>
    <row r="21" spans="2:4" s="76" customFormat="1" ht="23.25" customHeight="1" x14ac:dyDescent="0.25">
      <c r="B21" s="116" t="s">
        <v>248</v>
      </c>
      <c r="C21" s="117">
        <v>9.1435185185185185E-4</v>
      </c>
      <c r="D21" s="118">
        <v>1.6719576719576721E-2</v>
      </c>
    </row>
    <row r="22" spans="2:4" s="76" customFormat="1" ht="23.25" customHeight="1" x14ac:dyDescent="0.25">
      <c r="B22" s="116" t="s">
        <v>79</v>
      </c>
      <c r="C22" s="117">
        <v>8.9120370370370362E-4</v>
      </c>
      <c r="D22" s="118">
        <v>1.6296296296296298E-2</v>
      </c>
    </row>
    <row r="23" spans="2:4" s="76" customFormat="1" ht="23.25" customHeight="1" x14ac:dyDescent="0.25">
      <c r="B23" s="116" t="s">
        <v>249</v>
      </c>
      <c r="C23" s="117">
        <v>8.7962962962962962E-4</v>
      </c>
      <c r="D23" s="118">
        <v>1.6084656084656087E-2</v>
      </c>
    </row>
    <row r="24" spans="2:4" s="76" customFormat="1" ht="23.25" customHeight="1" x14ac:dyDescent="0.25">
      <c r="B24" s="116" t="s">
        <v>250</v>
      </c>
      <c r="C24" s="117">
        <v>8.7962962962962962E-4</v>
      </c>
      <c r="D24" s="118">
        <v>1.6084656084656087E-2</v>
      </c>
    </row>
    <row r="25" spans="2:4" s="76" customFormat="1" ht="23.25" customHeight="1" thickBot="1" x14ac:dyDescent="0.3">
      <c r="B25" s="120" t="s">
        <v>198</v>
      </c>
      <c r="C25" s="121">
        <v>8.7962962962962951E-4</v>
      </c>
      <c r="D25" s="119">
        <v>1.6084656084656083E-2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/>
  <dimension ref="B2:D17"/>
  <sheetViews>
    <sheetView showGridLines="0" showZeros="0" topLeftCell="A23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2" t="s">
        <v>69</v>
      </c>
      <c r="C3" s="213"/>
      <c r="D3" s="214"/>
    </row>
    <row r="4" spans="2:4" s="76" customFormat="1" ht="24" customHeight="1" x14ac:dyDescent="0.25">
      <c r="B4" s="215" t="s">
        <v>224</v>
      </c>
      <c r="C4" s="216"/>
      <c r="D4" s="217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3.25" customHeight="1" x14ac:dyDescent="0.25">
      <c r="B6" s="116" t="s">
        <v>102</v>
      </c>
      <c r="C6" s="117">
        <v>9.9537037037037042E-4</v>
      </c>
      <c r="D6" s="118">
        <v>0.22691292875989447</v>
      </c>
    </row>
    <row r="7" spans="2:4" s="76" customFormat="1" ht="23.25" customHeight="1" x14ac:dyDescent="0.25">
      <c r="B7" s="116" t="s">
        <v>76</v>
      </c>
      <c r="C7" s="117">
        <v>5.4398148148148144E-4</v>
      </c>
      <c r="D7" s="118">
        <v>0.12401055408970976</v>
      </c>
    </row>
    <row r="8" spans="2:4" s="76" customFormat="1" ht="23.25" customHeight="1" x14ac:dyDescent="0.25">
      <c r="B8" s="116" t="s">
        <v>179</v>
      </c>
      <c r="C8" s="117">
        <v>5.0925925925925921E-4</v>
      </c>
      <c r="D8" s="118">
        <v>0.11609498680738785</v>
      </c>
    </row>
    <row r="9" spans="2:4" s="76" customFormat="1" ht="23.25" customHeight="1" x14ac:dyDescent="0.25">
      <c r="B9" s="116" t="s">
        <v>223</v>
      </c>
      <c r="C9" s="117">
        <v>4.6296296296296298E-4</v>
      </c>
      <c r="D9" s="118">
        <v>0.10554089709762533</v>
      </c>
    </row>
    <row r="10" spans="2:4" s="76" customFormat="1" ht="23.25" customHeight="1" x14ac:dyDescent="0.25">
      <c r="B10" s="116" t="s">
        <v>103</v>
      </c>
      <c r="C10" s="117">
        <v>4.3981481481481481E-4</v>
      </c>
      <c r="D10" s="118">
        <v>0.10026385224274406</v>
      </c>
    </row>
    <row r="11" spans="2:4" s="76" customFormat="1" ht="23.25" customHeight="1" x14ac:dyDescent="0.25">
      <c r="B11" s="116" t="s">
        <v>104</v>
      </c>
      <c r="C11" s="117">
        <v>3.9351851851851852E-4</v>
      </c>
      <c r="D11" s="118">
        <v>8.9709762532981532E-2</v>
      </c>
    </row>
    <row r="12" spans="2:4" s="76" customFormat="1" ht="23.25" customHeight="1" x14ac:dyDescent="0.25">
      <c r="B12" s="116" t="s">
        <v>169</v>
      </c>
      <c r="C12" s="117">
        <v>3.0092592592592595E-4</v>
      </c>
      <c r="D12" s="118">
        <v>6.8601583113456474E-2</v>
      </c>
    </row>
    <row r="13" spans="2:4" s="76" customFormat="1" ht="23.25" customHeight="1" x14ac:dyDescent="0.25">
      <c r="B13" s="116" t="s">
        <v>233</v>
      </c>
      <c r="C13" s="117">
        <v>2.4305555555555552E-4</v>
      </c>
      <c r="D13" s="118">
        <v>5.5408970976253288E-2</v>
      </c>
    </row>
    <row r="14" spans="2:4" s="76" customFormat="1" ht="23.25" customHeight="1" x14ac:dyDescent="0.25">
      <c r="B14" s="116" t="s">
        <v>191</v>
      </c>
      <c r="C14" s="117">
        <v>1.8518518518518518E-4</v>
      </c>
      <c r="D14" s="118">
        <v>4.221635883905013E-2</v>
      </c>
    </row>
    <row r="15" spans="2:4" s="76" customFormat="1" ht="23.25" customHeight="1" x14ac:dyDescent="0.25">
      <c r="B15" s="116" t="s">
        <v>188</v>
      </c>
      <c r="C15" s="117">
        <v>1.5046296296296297E-4</v>
      </c>
      <c r="D15" s="118">
        <v>3.4300791556728237E-2</v>
      </c>
    </row>
    <row r="16" spans="2:4" s="76" customFormat="1" ht="23.25" customHeight="1" x14ac:dyDescent="0.25">
      <c r="B16" s="116" t="s">
        <v>186</v>
      </c>
      <c r="C16" s="117">
        <v>8.1018518518518516E-5</v>
      </c>
      <c r="D16" s="118">
        <v>1.8469656992084433E-2</v>
      </c>
    </row>
    <row r="17" spans="2:4" s="76" customFormat="1" ht="23.25" customHeight="1" thickBot="1" x14ac:dyDescent="0.3">
      <c r="B17" s="120" t="s">
        <v>251</v>
      </c>
      <c r="C17" s="121">
        <v>8.1018518518518516E-5</v>
      </c>
      <c r="D17" s="119">
        <v>1.8469656992084433E-2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40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/>
  <dimension ref="B2:D25"/>
  <sheetViews>
    <sheetView showGridLines="0" showZeros="0" topLeftCell="A8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2" t="s">
        <v>70</v>
      </c>
      <c r="C3" s="213"/>
      <c r="D3" s="214"/>
    </row>
    <row r="4" spans="2:4" s="76" customFormat="1" ht="24" customHeight="1" x14ac:dyDescent="0.25">
      <c r="B4" s="215" t="s">
        <v>224</v>
      </c>
      <c r="C4" s="216"/>
      <c r="D4" s="217"/>
    </row>
    <row r="5" spans="2:4" s="76" customFormat="1" ht="23.25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3.25" customHeight="1" x14ac:dyDescent="0.25">
      <c r="B6" s="80" t="s">
        <v>223</v>
      </c>
      <c r="C6" s="81">
        <v>1.2939814814814812E-2</v>
      </c>
      <c r="D6" s="106">
        <v>0.12474893996875695</v>
      </c>
    </row>
    <row r="7" spans="2:4" s="76" customFormat="1" ht="23.25" customHeight="1" x14ac:dyDescent="0.25">
      <c r="B7" s="80" t="s">
        <v>103</v>
      </c>
      <c r="C7" s="81">
        <v>1.1539351851851849E-2</v>
      </c>
      <c r="D7" s="106">
        <v>0.11124748939968755</v>
      </c>
    </row>
    <row r="8" spans="2:4" s="76" customFormat="1" ht="23.25" customHeight="1" x14ac:dyDescent="0.25">
      <c r="B8" s="80" t="s">
        <v>76</v>
      </c>
      <c r="C8" s="81">
        <v>8.2175925925925923E-3</v>
      </c>
      <c r="D8" s="106">
        <v>7.9223387636688236E-2</v>
      </c>
    </row>
    <row r="9" spans="2:4" s="76" customFormat="1" ht="23.25" customHeight="1" x14ac:dyDescent="0.25">
      <c r="B9" s="80" t="s">
        <v>104</v>
      </c>
      <c r="C9" s="81">
        <v>7.5462962962962966E-3</v>
      </c>
      <c r="D9" s="106">
        <v>7.2751617942423574E-2</v>
      </c>
    </row>
    <row r="10" spans="2:4" s="76" customFormat="1" ht="23.25" customHeight="1" x14ac:dyDescent="0.25">
      <c r="B10" s="80" t="s">
        <v>179</v>
      </c>
      <c r="C10" s="81">
        <v>7.0370370370370361E-3</v>
      </c>
      <c r="D10" s="106">
        <v>6.7841999553671054E-2</v>
      </c>
    </row>
    <row r="11" spans="2:4" s="76" customFormat="1" ht="23.25" customHeight="1" x14ac:dyDescent="0.25">
      <c r="B11" s="80" t="s">
        <v>102</v>
      </c>
      <c r="C11" s="81">
        <v>6.9328703703703714E-3</v>
      </c>
      <c r="D11" s="106">
        <v>6.6837759428698962E-2</v>
      </c>
    </row>
    <row r="12" spans="2:4" s="76" customFormat="1" ht="23.25" customHeight="1" x14ac:dyDescent="0.25">
      <c r="B12" s="80" t="s">
        <v>188</v>
      </c>
      <c r="C12" s="81">
        <v>4.6990740740740734E-3</v>
      </c>
      <c r="D12" s="106">
        <v>4.5302387859852709E-2</v>
      </c>
    </row>
    <row r="13" spans="2:4" s="76" customFormat="1" ht="23.25" customHeight="1" x14ac:dyDescent="0.25">
      <c r="B13" s="80" t="s">
        <v>186</v>
      </c>
      <c r="C13" s="81">
        <v>4.5138888888888885E-3</v>
      </c>
      <c r="D13" s="106">
        <v>4.3517072082124526E-2</v>
      </c>
    </row>
    <row r="14" spans="2:4" s="76" customFormat="1" ht="23.25" customHeight="1" x14ac:dyDescent="0.25">
      <c r="B14" s="80" t="s">
        <v>196</v>
      </c>
      <c r="C14" s="81">
        <v>4.0046296296296288E-3</v>
      </c>
      <c r="D14" s="106">
        <v>3.8607453693372006E-2</v>
      </c>
    </row>
    <row r="15" spans="2:4" s="76" customFormat="1" ht="23.25" customHeight="1" x14ac:dyDescent="0.25">
      <c r="B15" s="80" t="s">
        <v>181</v>
      </c>
      <c r="C15" s="81">
        <v>2.8819444444444444E-3</v>
      </c>
      <c r="D15" s="106">
        <v>2.778397679089489E-2</v>
      </c>
    </row>
    <row r="16" spans="2:4" s="76" customFormat="1" ht="23.25" customHeight="1" x14ac:dyDescent="0.25">
      <c r="B16" s="80" t="s">
        <v>187</v>
      </c>
      <c r="C16" s="81">
        <v>2.7662037037037034E-3</v>
      </c>
      <c r="D16" s="106">
        <v>2.6668154429814774E-2</v>
      </c>
    </row>
    <row r="17" spans="2:4" s="76" customFormat="1" ht="23.25" customHeight="1" x14ac:dyDescent="0.25">
      <c r="B17" s="116" t="s">
        <v>79</v>
      </c>
      <c r="C17" s="81">
        <v>2.1990740740740742E-3</v>
      </c>
      <c r="D17" s="106">
        <v>2.1200624860522207E-2</v>
      </c>
    </row>
    <row r="18" spans="2:4" s="76" customFormat="1" ht="23.25" customHeight="1" x14ac:dyDescent="0.25">
      <c r="B18" s="80" t="s">
        <v>80</v>
      </c>
      <c r="C18" s="81">
        <v>1.6782407407407406E-3</v>
      </c>
      <c r="D18" s="106">
        <v>1.6179424235661682E-2</v>
      </c>
    </row>
    <row r="19" spans="2:4" s="76" customFormat="1" ht="23.25" customHeight="1" x14ac:dyDescent="0.25">
      <c r="B19" s="80" t="s">
        <v>252</v>
      </c>
      <c r="C19" s="81">
        <v>1.6203703703703701E-3</v>
      </c>
      <c r="D19" s="106">
        <v>1.5621513055121623E-2</v>
      </c>
    </row>
    <row r="20" spans="2:4" s="76" customFormat="1" ht="23.25" customHeight="1" x14ac:dyDescent="0.25">
      <c r="B20" s="80" t="s">
        <v>247</v>
      </c>
      <c r="C20" s="81">
        <v>1.4699074074074074E-3</v>
      </c>
      <c r="D20" s="106">
        <v>1.4170943985717475E-2</v>
      </c>
    </row>
    <row r="21" spans="2:4" s="76" customFormat="1" ht="23.25" customHeight="1" x14ac:dyDescent="0.25">
      <c r="B21" s="80" t="s">
        <v>194</v>
      </c>
      <c r="C21" s="81">
        <v>1.2731481481481483E-3</v>
      </c>
      <c r="D21" s="106">
        <v>1.2274045971881278E-2</v>
      </c>
    </row>
    <row r="22" spans="2:4" s="76" customFormat="1" ht="23.25" customHeight="1" x14ac:dyDescent="0.25">
      <c r="B22" s="80" t="s">
        <v>253</v>
      </c>
      <c r="C22" s="81">
        <v>1.25E-3</v>
      </c>
      <c r="D22" s="106">
        <v>1.2050881499665255E-2</v>
      </c>
    </row>
    <row r="23" spans="2:4" s="76" customFormat="1" ht="23.25" customHeight="1" x14ac:dyDescent="0.25">
      <c r="B23" s="80" t="s">
        <v>222</v>
      </c>
      <c r="C23" s="81">
        <v>1.1111111111111113E-3</v>
      </c>
      <c r="D23" s="106">
        <v>1.0711894666369116E-2</v>
      </c>
    </row>
    <row r="24" spans="2:4" s="76" customFormat="1" ht="23.25" customHeight="1" x14ac:dyDescent="0.25">
      <c r="B24" s="80" t="s">
        <v>254</v>
      </c>
      <c r="C24" s="81">
        <v>1.0763888888888889E-3</v>
      </c>
      <c r="D24" s="106">
        <v>1.0377147958045079E-2</v>
      </c>
    </row>
    <row r="25" spans="2:4" s="76" customFormat="1" ht="23.25" customHeight="1" thickBot="1" x14ac:dyDescent="0.3">
      <c r="B25" s="83" t="s">
        <v>155</v>
      </c>
      <c r="C25" s="84">
        <v>1.0532407407407409E-3</v>
      </c>
      <c r="D25" s="107">
        <v>1.0153983485829058E-2</v>
      </c>
    </row>
  </sheetData>
  <sortState ref="B31:B96">
    <sortCondition ref="B31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8" max="16383" man="1"/>
  </rowBreaks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/>
  <dimension ref="B2:D25"/>
  <sheetViews>
    <sheetView showGridLines="0" showZeros="0" topLeftCell="A10" zoomScale="70" zoomScaleNormal="7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2" t="s">
        <v>71</v>
      </c>
      <c r="C3" s="213"/>
      <c r="D3" s="214"/>
    </row>
    <row r="4" spans="2:4" s="76" customFormat="1" ht="24" customHeight="1" x14ac:dyDescent="0.25">
      <c r="B4" s="215" t="s">
        <v>224</v>
      </c>
      <c r="C4" s="216"/>
      <c r="D4" s="217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3.25" customHeight="1" x14ac:dyDescent="0.25">
      <c r="B6" s="80" t="s">
        <v>223</v>
      </c>
      <c r="C6" s="81">
        <v>4.7337962962962967E-3</v>
      </c>
      <c r="D6" s="106">
        <v>0.10563016528925621</v>
      </c>
    </row>
    <row r="7" spans="2:4" s="76" customFormat="1" ht="23.25" customHeight="1" x14ac:dyDescent="0.25">
      <c r="B7" s="80" t="s">
        <v>103</v>
      </c>
      <c r="C7" s="81">
        <v>4.31712962962963E-3</v>
      </c>
      <c r="D7" s="106">
        <v>9.6332644628099179E-2</v>
      </c>
    </row>
    <row r="8" spans="2:4" s="76" customFormat="1" ht="23.25" customHeight="1" x14ac:dyDescent="0.25">
      <c r="B8" s="80" t="s">
        <v>187</v>
      </c>
      <c r="C8" s="81">
        <v>2.9629629629629624E-3</v>
      </c>
      <c r="D8" s="106">
        <v>6.6115702479338831E-2</v>
      </c>
    </row>
    <row r="9" spans="2:4" s="76" customFormat="1" ht="23.25" customHeight="1" x14ac:dyDescent="0.25">
      <c r="B9" s="80" t="s">
        <v>104</v>
      </c>
      <c r="C9" s="81">
        <v>2.9166666666666668E-3</v>
      </c>
      <c r="D9" s="106">
        <v>6.5082644628099179E-2</v>
      </c>
    </row>
    <row r="10" spans="2:4" s="76" customFormat="1" ht="23.25" customHeight="1" x14ac:dyDescent="0.25">
      <c r="B10" s="80" t="s">
        <v>80</v>
      </c>
      <c r="C10" s="81">
        <v>2.8356481481481479E-3</v>
      </c>
      <c r="D10" s="106">
        <v>6.3274793388429743E-2</v>
      </c>
    </row>
    <row r="11" spans="2:4" s="76" customFormat="1" ht="23.25" customHeight="1" x14ac:dyDescent="0.25">
      <c r="B11" s="80" t="s">
        <v>179</v>
      </c>
      <c r="C11" s="81">
        <v>2.662037037037037E-3</v>
      </c>
      <c r="D11" s="106">
        <v>5.9400826446280988E-2</v>
      </c>
    </row>
    <row r="12" spans="2:4" s="76" customFormat="1" ht="23.25" customHeight="1" x14ac:dyDescent="0.25">
      <c r="B12" s="80" t="s">
        <v>102</v>
      </c>
      <c r="C12" s="81">
        <v>2.6157407407407405E-3</v>
      </c>
      <c r="D12" s="106">
        <v>5.8367768595041315E-2</v>
      </c>
    </row>
    <row r="13" spans="2:4" s="76" customFormat="1" ht="23.25" customHeight="1" x14ac:dyDescent="0.25">
      <c r="B13" s="80" t="s">
        <v>186</v>
      </c>
      <c r="C13" s="81">
        <v>2.2569444444444447E-3</v>
      </c>
      <c r="D13" s="106">
        <v>5.036157024793389E-2</v>
      </c>
    </row>
    <row r="14" spans="2:4" s="76" customFormat="1" ht="23.25" customHeight="1" x14ac:dyDescent="0.25">
      <c r="B14" s="80" t="s">
        <v>76</v>
      </c>
      <c r="C14" s="81">
        <v>2.0949074074074073E-3</v>
      </c>
      <c r="D14" s="106">
        <v>4.6745867768595038E-2</v>
      </c>
    </row>
    <row r="15" spans="2:4" s="76" customFormat="1" ht="23.25" customHeight="1" x14ac:dyDescent="0.25">
      <c r="B15" s="116" t="s">
        <v>194</v>
      </c>
      <c r="C15" s="81">
        <v>1.6666666666666666E-3</v>
      </c>
      <c r="D15" s="106">
        <v>3.71900826446281E-2</v>
      </c>
    </row>
    <row r="16" spans="2:4" s="76" customFormat="1" ht="23.25" customHeight="1" x14ac:dyDescent="0.25">
      <c r="B16" s="80" t="s">
        <v>188</v>
      </c>
      <c r="C16" s="81">
        <v>1.3541666666666667E-3</v>
      </c>
      <c r="D16" s="106">
        <v>3.0216942148760331E-2</v>
      </c>
    </row>
    <row r="17" spans="2:4" s="76" customFormat="1" ht="23.25" customHeight="1" x14ac:dyDescent="0.25">
      <c r="B17" s="80" t="s">
        <v>155</v>
      </c>
      <c r="C17" s="81">
        <v>1.3541666666666665E-3</v>
      </c>
      <c r="D17" s="106">
        <v>3.0216942148760327E-2</v>
      </c>
    </row>
    <row r="18" spans="2:4" s="76" customFormat="1" ht="23.25" customHeight="1" x14ac:dyDescent="0.25">
      <c r="B18" s="80" t="s">
        <v>193</v>
      </c>
      <c r="C18" s="81">
        <v>1.1226851851851853E-3</v>
      </c>
      <c r="D18" s="106">
        <v>2.5051652892561987E-2</v>
      </c>
    </row>
    <row r="19" spans="2:4" s="76" customFormat="1" ht="23.25" customHeight="1" x14ac:dyDescent="0.25">
      <c r="B19" s="80" t="s">
        <v>201</v>
      </c>
      <c r="C19" s="81">
        <v>9.9537037037037042E-4</v>
      </c>
      <c r="D19" s="106">
        <v>2.2210743801652895E-2</v>
      </c>
    </row>
    <row r="20" spans="2:4" s="76" customFormat="1" ht="23.25" customHeight="1" x14ac:dyDescent="0.25">
      <c r="B20" s="80" t="s">
        <v>195</v>
      </c>
      <c r="C20" s="81">
        <v>9.837962962962962E-4</v>
      </c>
      <c r="D20" s="106">
        <v>2.1952479338842975E-2</v>
      </c>
    </row>
    <row r="21" spans="2:4" s="76" customFormat="1" ht="23.25" customHeight="1" x14ac:dyDescent="0.25">
      <c r="B21" s="80" t="s">
        <v>252</v>
      </c>
      <c r="C21" s="81">
        <v>8.1018518518518516E-4</v>
      </c>
      <c r="D21" s="106">
        <v>1.8078512396694214E-2</v>
      </c>
    </row>
    <row r="22" spans="2:4" s="76" customFormat="1" ht="23.25" customHeight="1" x14ac:dyDescent="0.25">
      <c r="B22" s="80" t="s">
        <v>164</v>
      </c>
      <c r="C22" s="81">
        <v>6.4814814814814813E-4</v>
      </c>
      <c r="D22" s="106">
        <v>1.4462809917355372E-2</v>
      </c>
    </row>
    <row r="23" spans="2:4" s="76" customFormat="1" ht="23.25" customHeight="1" x14ac:dyDescent="0.25">
      <c r="B23" s="80" t="s">
        <v>192</v>
      </c>
      <c r="C23" s="81">
        <v>6.2500000000000012E-4</v>
      </c>
      <c r="D23" s="106">
        <v>1.3946280991735539E-2</v>
      </c>
    </row>
    <row r="24" spans="2:4" s="76" customFormat="1" ht="23.25" customHeight="1" x14ac:dyDescent="0.25">
      <c r="B24" s="80" t="s">
        <v>242</v>
      </c>
      <c r="C24" s="81">
        <v>6.018518518518519E-4</v>
      </c>
      <c r="D24" s="106">
        <v>1.3429752066115703E-2</v>
      </c>
    </row>
    <row r="25" spans="2:4" s="76" customFormat="1" ht="23.25" customHeight="1" thickBot="1" x14ac:dyDescent="0.3">
      <c r="B25" s="83" t="s">
        <v>181</v>
      </c>
      <c r="C25" s="84">
        <v>5.9027777777777778E-4</v>
      </c>
      <c r="D25" s="107">
        <v>1.3171487603305785E-2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5" max="16383" man="1"/>
  </rowBreaks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2" t="s">
        <v>72</v>
      </c>
      <c r="C3" s="213"/>
      <c r="D3" s="214"/>
    </row>
    <row r="4" spans="2:4" s="76" customFormat="1" ht="24" customHeight="1" x14ac:dyDescent="0.25">
      <c r="B4" s="215" t="s">
        <v>224</v>
      </c>
      <c r="C4" s="216"/>
      <c r="D4" s="217"/>
    </row>
    <row r="5" spans="2:4" s="76" customFormat="1" ht="24" customHeight="1" x14ac:dyDescent="0.25">
      <c r="B5" s="172" t="s">
        <v>10</v>
      </c>
      <c r="C5" s="78" t="s">
        <v>62</v>
      </c>
      <c r="D5" s="79" t="s">
        <v>5</v>
      </c>
    </row>
    <row r="6" spans="2:4" s="76" customFormat="1" ht="24" customHeight="1" thickBot="1" x14ac:dyDescent="0.3">
      <c r="B6" s="173"/>
      <c r="C6" s="174"/>
      <c r="D6" s="17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3"/>
  <dimension ref="B2:D25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8" t="s">
        <v>202</v>
      </c>
      <c r="C3" s="219"/>
      <c r="D3" s="220"/>
    </row>
    <row r="4" spans="2:4" s="76" customFormat="1" ht="24" customHeight="1" x14ac:dyDescent="0.25">
      <c r="B4" s="221" t="s">
        <v>224</v>
      </c>
      <c r="C4" s="222"/>
      <c r="D4" s="223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x14ac:dyDescent="0.25">
      <c r="B6" s="96" t="s">
        <v>76</v>
      </c>
      <c r="C6" s="97">
        <v>0.12621527777777783</v>
      </c>
      <c r="D6" s="98">
        <v>0.11900214978665823</v>
      </c>
    </row>
    <row r="7" spans="2:4" s="76" customFormat="1" ht="23.25" customHeight="1" x14ac:dyDescent="0.25">
      <c r="B7" s="96" t="s">
        <v>243</v>
      </c>
      <c r="C7" s="97">
        <v>3.2951388888888898E-2</v>
      </c>
      <c r="D7" s="98">
        <v>3.1068236629309118E-2</v>
      </c>
    </row>
    <row r="8" spans="2:4" s="76" customFormat="1" ht="23.25" customHeight="1" x14ac:dyDescent="0.25">
      <c r="B8" s="96" t="s">
        <v>255</v>
      </c>
      <c r="C8" s="97">
        <v>2.1620370370370366E-2</v>
      </c>
      <c r="D8" s="98">
        <v>2.0384779073954831E-2</v>
      </c>
    </row>
    <row r="9" spans="2:4" s="76" customFormat="1" ht="23.25" customHeight="1" x14ac:dyDescent="0.25">
      <c r="B9" s="96" t="s">
        <v>256</v>
      </c>
      <c r="C9" s="97">
        <v>2.1018518518518523E-2</v>
      </c>
      <c r="D9" s="98">
        <v>1.9817322697163808E-2</v>
      </c>
    </row>
    <row r="10" spans="2:4" s="76" customFormat="1" ht="23.25" customHeight="1" x14ac:dyDescent="0.25">
      <c r="B10" s="96" t="s">
        <v>247</v>
      </c>
      <c r="C10" s="97">
        <v>2.1597222222222219E-2</v>
      </c>
      <c r="D10" s="98">
        <v>2.0362953828693638E-2</v>
      </c>
    </row>
    <row r="11" spans="2:4" s="76" customFormat="1" ht="23.25" customHeight="1" x14ac:dyDescent="0.25">
      <c r="B11" s="96" t="s">
        <v>257</v>
      </c>
      <c r="C11" s="97">
        <v>2.134259259259259E-2</v>
      </c>
      <c r="D11" s="98">
        <v>2.0122876130820509E-2</v>
      </c>
    </row>
    <row r="12" spans="2:4" s="76" customFormat="1" ht="23.25" customHeight="1" x14ac:dyDescent="0.25">
      <c r="B12" s="96" t="s">
        <v>103</v>
      </c>
      <c r="C12" s="97">
        <v>2.0740740740740733E-2</v>
      </c>
      <c r="D12" s="98">
        <v>1.9555419754029472E-2</v>
      </c>
    </row>
    <row r="13" spans="2:4" s="76" customFormat="1" ht="23.25" customHeight="1" x14ac:dyDescent="0.25">
      <c r="B13" s="96" t="s">
        <v>237</v>
      </c>
      <c r="C13" s="97">
        <v>2.0729166666666663E-2</v>
      </c>
      <c r="D13" s="98">
        <v>1.9544507131398877E-2</v>
      </c>
    </row>
    <row r="14" spans="2:4" s="76" customFormat="1" ht="23.25" customHeight="1" x14ac:dyDescent="0.25">
      <c r="B14" s="96" t="s">
        <v>223</v>
      </c>
      <c r="C14" s="97">
        <v>1.9039351851851846E-2</v>
      </c>
      <c r="D14" s="98">
        <v>1.7951264227331742E-2</v>
      </c>
    </row>
    <row r="15" spans="2:4" s="76" customFormat="1" ht="23.25" customHeight="1" x14ac:dyDescent="0.25">
      <c r="B15" s="96" t="s">
        <v>258</v>
      </c>
      <c r="C15" s="97">
        <v>1.7743055555555557E-2</v>
      </c>
      <c r="D15" s="98">
        <v>1.6729050492704907E-2</v>
      </c>
    </row>
    <row r="16" spans="2:4" s="76" customFormat="1" ht="23.25" customHeight="1" x14ac:dyDescent="0.25">
      <c r="B16" s="96" t="s">
        <v>259</v>
      </c>
      <c r="C16" s="97">
        <v>1.7476851851851855E-2</v>
      </c>
      <c r="D16" s="98">
        <v>1.647806017220118E-2</v>
      </c>
    </row>
    <row r="17" spans="2:4" s="76" customFormat="1" ht="23.25" customHeight="1" x14ac:dyDescent="0.25">
      <c r="B17" s="96" t="s">
        <v>260</v>
      </c>
      <c r="C17" s="97">
        <v>1.6770833333333339E-2</v>
      </c>
      <c r="D17" s="98">
        <v>1.581239019173478E-2</v>
      </c>
    </row>
    <row r="18" spans="2:4" s="76" customFormat="1" ht="23.25" customHeight="1" x14ac:dyDescent="0.25">
      <c r="B18" s="96" t="s">
        <v>152</v>
      </c>
      <c r="C18" s="97">
        <v>1.6238425925925927E-2</v>
      </c>
      <c r="D18" s="98">
        <v>1.5310409550727322E-2</v>
      </c>
    </row>
    <row r="19" spans="2:4" s="76" customFormat="1" ht="23.25" customHeight="1" x14ac:dyDescent="0.25">
      <c r="B19" s="96" t="s">
        <v>105</v>
      </c>
      <c r="C19" s="97">
        <v>1.5648148148148147E-2</v>
      </c>
      <c r="D19" s="98">
        <v>1.4753865796566882E-2</v>
      </c>
    </row>
    <row r="20" spans="2:4" s="76" customFormat="1" ht="23.25" customHeight="1" x14ac:dyDescent="0.25">
      <c r="B20" s="96" t="s">
        <v>261</v>
      </c>
      <c r="C20" s="97">
        <v>1.4826388888888885E-2</v>
      </c>
      <c r="D20" s="98">
        <v>1.3979069589794507E-2</v>
      </c>
    </row>
    <row r="21" spans="2:4" s="76" customFormat="1" ht="23.25" customHeight="1" x14ac:dyDescent="0.25">
      <c r="B21" s="96" t="s">
        <v>80</v>
      </c>
      <c r="C21" s="97">
        <v>1.3761574074074074E-2</v>
      </c>
      <c r="D21" s="98">
        <v>1.2975108307779603E-2</v>
      </c>
    </row>
    <row r="22" spans="2:4" s="76" customFormat="1" ht="23.25" customHeight="1" x14ac:dyDescent="0.25">
      <c r="B22" s="96" t="s">
        <v>262</v>
      </c>
      <c r="C22" s="97">
        <v>1.3414351851851849E-2</v>
      </c>
      <c r="D22" s="98">
        <v>1.2647729628861697E-2</v>
      </c>
    </row>
    <row r="23" spans="2:4" s="76" customFormat="1" ht="23.25" customHeight="1" x14ac:dyDescent="0.25">
      <c r="B23" s="96" t="s">
        <v>263</v>
      </c>
      <c r="C23" s="97">
        <v>1.3067129629629632E-2</v>
      </c>
      <c r="D23" s="98">
        <v>1.2320350949943798E-2</v>
      </c>
    </row>
    <row r="24" spans="2:4" s="76" customFormat="1" ht="23.25" customHeight="1" x14ac:dyDescent="0.25">
      <c r="B24" s="96" t="s">
        <v>192</v>
      </c>
      <c r="C24" s="97">
        <v>1.2407407407407409E-2</v>
      </c>
      <c r="D24" s="98">
        <v>1.1698331459999779E-2</v>
      </c>
    </row>
    <row r="25" spans="2:4" s="76" customFormat="1" ht="23.25" customHeight="1" thickBot="1" x14ac:dyDescent="0.3">
      <c r="B25" s="99" t="s">
        <v>264</v>
      </c>
      <c r="C25" s="100">
        <v>1.2280092592592596E-2</v>
      </c>
      <c r="D25" s="101">
        <v>1.1578292611063216E-2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4"/>
  <dimension ref="B2:D1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18" t="s">
        <v>203</v>
      </c>
      <c r="C3" s="219"/>
      <c r="D3" s="220"/>
    </row>
    <row r="4" spans="2:4" ht="23.25" customHeight="1" x14ac:dyDescent="0.25">
      <c r="B4" s="221" t="s">
        <v>224</v>
      </c>
      <c r="C4" s="222"/>
      <c r="D4" s="223"/>
    </row>
    <row r="5" spans="2:4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x14ac:dyDescent="0.25">
      <c r="B6" s="96" t="s">
        <v>179</v>
      </c>
      <c r="C6" s="97">
        <v>5.1273148148148146E-3</v>
      </c>
      <c r="D6" s="98">
        <v>0.21930693069306931</v>
      </c>
    </row>
    <row r="7" spans="2:4" s="76" customFormat="1" ht="23.25" customHeight="1" x14ac:dyDescent="0.25">
      <c r="B7" s="96" t="s">
        <v>180</v>
      </c>
      <c r="C7" s="97">
        <v>3.634259259259259E-3</v>
      </c>
      <c r="D7" s="98">
        <v>0.15544554455445544</v>
      </c>
    </row>
    <row r="8" spans="2:4" s="76" customFormat="1" ht="23.25" customHeight="1" x14ac:dyDescent="0.25">
      <c r="B8" s="96" t="s">
        <v>154</v>
      </c>
      <c r="C8" s="97">
        <v>2.7777777777777779E-3</v>
      </c>
      <c r="D8" s="98">
        <v>0.11881188118811882</v>
      </c>
    </row>
    <row r="9" spans="2:4" s="76" customFormat="1" ht="23.25" customHeight="1" x14ac:dyDescent="0.25">
      <c r="B9" s="96" t="s">
        <v>265</v>
      </c>
      <c r="C9" s="97">
        <v>2.615740740740741E-3</v>
      </c>
      <c r="D9" s="98">
        <v>0.1118811881188119</v>
      </c>
    </row>
    <row r="10" spans="2:4" s="76" customFormat="1" ht="23.25" customHeight="1" x14ac:dyDescent="0.25">
      <c r="B10" s="96" t="s">
        <v>266</v>
      </c>
      <c r="C10" s="97">
        <v>2.4189814814814816E-3</v>
      </c>
      <c r="D10" s="98">
        <v>0.10346534653465347</v>
      </c>
    </row>
    <row r="11" spans="2:4" s="76" customFormat="1" ht="23.25" customHeight="1" x14ac:dyDescent="0.25">
      <c r="B11" s="96" t="s">
        <v>267</v>
      </c>
      <c r="C11" s="97">
        <v>2.2800925925925927E-3</v>
      </c>
      <c r="D11" s="98">
        <v>9.7524752475247528E-2</v>
      </c>
    </row>
    <row r="12" spans="2:4" s="76" customFormat="1" ht="23.25" customHeight="1" x14ac:dyDescent="0.25">
      <c r="B12" s="96" t="s">
        <v>268</v>
      </c>
      <c r="C12" s="97">
        <v>2.2800925925925927E-3</v>
      </c>
      <c r="D12" s="98">
        <v>9.7524752475247528E-2</v>
      </c>
    </row>
    <row r="13" spans="2:4" s="76" customFormat="1" ht="23.25" customHeight="1" x14ac:dyDescent="0.25">
      <c r="B13" s="96" t="s">
        <v>102</v>
      </c>
      <c r="C13" s="97">
        <v>1.4120370370370369E-3</v>
      </c>
      <c r="D13" s="98">
        <v>6.0396039603960394E-2</v>
      </c>
    </row>
    <row r="14" spans="2:4" s="76" customFormat="1" ht="23.25" customHeight="1" x14ac:dyDescent="0.25">
      <c r="B14" s="96" t="s">
        <v>223</v>
      </c>
      <c r="C14" s="97">
        <v>3.7037037037037035E-4</v>
      </c>
      <c r="D14" s="98">
        <v>1.5841584158415842E-2</v>
      </c>
    </row>
    <row r="15" spans="2:4" s="76" customFormat="1" ht="23.25" customHeight="1" x14ac:dyDescent="0.25">
      <c r="B15" s="96" t="s">
        <v>252</v>
      </c>
      <c r="C15" s="97">
        <v>2.8935185185185189E-4</v>
      </c>
      <c r="D15" s="98">
        <v>1.2376237623762379E-2</v>
      </c>
    </row>
    <row r="16" spans="2:4" s="76" customFormat="1" ht="23.25" customHeight="1" thickBot="1" x14ac:dyDescent="0.3">
      <c r="B16" s="99" t="s">
        <v>199</v>
      </c>
      <c r="C16" s="100">
        <v>1.7361111111111112E-4</v>
      </c>
      <c r="D16" s="101">
        <v>7.4257425742574263E-3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6" max="16383" man="1"/>
  </rowBreaks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42"/>
  <sheetViews>
    <sheetView showGridLines="0" showZeros="0" view="pageBreakPreview" zoomScale="110" zoomScaleNormal="7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8" t="s">
        <v>49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s="5" customFormat="1" ht="15.75" thickBot="1" x14ac:dyDescent="0.3">
      <c r="B4" s="191" t="s">
        <v>224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s="5" customFormat="1" x14ac:dyDescent="0.25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1.6319444444444443E-3</v>
      </c>
      <c r="D7" s="12">
        <f t="shared" ref="D7:D19" si="0">IFERROR(C7/C$20,0)</f>
        <v>0.10007097232079487</v>
      </c>
      <c r="E7" s="12">
        <f t="shared" ref="E7:E19" si="1">IFERROR(C7/C$31,0)</f>
        <v>3.6302780638517003E-2</v>
      </c>
      <c r="F7" s="11">
        <v>6.9444444444444444E-5</v>
      </c>
      <c r="G7" s="12">
        <f t="shared" ref="G7:G19" si="2">IFERROR(F7/F$20,0)</f>
        <v>3.3149171270718231E-2</v>
      </c>
      <c r="H7" s="12">
        <f t="shared" ref="H7:H19" si="3">IFERROR(F7/F$31,0)</f>
        <v>2.2900763358778626E-2</v>
      </c>
      <c r="I7" s="11">
        <f>C7+F7</f>
        <v>1.7013888888888888E-3</v>
      </c>
      <c r="J7" s="12">
        <f t="shared" ref="J7:J19" si="4">IFERROR(I7/I$20,0)</f>
        <v>9.2452830188679253E-2</v>
      </c>
      <c r="K7" s="14">
        <f t="shared" ref="K7:K19" si="5">IFERROR(I7/I$31,0)</f>
        <v>3.5455861070911733E-2</v>
      </c>
    </row>
    <row r="8" spans="2:11" s="5" customFormat="1" x14ac:dyDescent="0.25">
      <c r="B8" s="145" t="s">
        <v>100</v>
      </c>
      <c r="C8" s="11">
        <v>2.5925925925925925E-3</v>
      </c>
      <c r="D8" s="12">
        <f t="shared" si="0"/>
        <v>0.15897799858055356</v>
      </c>
      <c r="E8" s="12">
        <f t="shared" si="1"/>
        <v>5.7672502574665309E-2</v>
      </c>
      <c r="F8" s="11">
        <v>4.5138888888888887E-4</v>
      </c>
      <c r="G8" s="12">
        <f t="shared" si="2"/>
        <v>0.21546961325966851</v>
      </c>
      <c r="H8" s="12">
        <f t="shared" si="3"/>
        <v>0.14885496183206107</v>
      </c>
      <c r="I8" s="11">
        <f t="shared" ref="I8:I19" si="6">C8+F8</f>
        <v>3.0439814814814813E-3</v>
      </c>
      <c r="J8" s="12">
        <f t="shared" si="4"/>
        <v>0.16540880503144656</v>
      </c>
      <c r="K8" s="14">
        <f t="shared" si="5"/>
        <v>6.3434635793535948E-2</v>
      </c>
    </row>
    <row r="9" spans="2:11" s="5" customFormat="1" x14ac:dyDescent="0.25">
      <c r="B9" s="10" t="s">
        <v>51</v>
      </c>
      <c r="C9" s="11">
        <v>1.7129629629629632E-3</v>
      </c>
      <c r="D9" s="12">
        <f t="shared" si="0"/>
        <v>0.1050390347764372</v>
      </c>
      <c r="E9" s="12">
        <f t="shared" si="1"/>
        <v>3.8105046343975303E-2</v>
      </c>
      <c r="F9" s="11">
        <v>3.3564814814814818E-4</v>
      </c>
      <c r="G9" s="12">
        <f t="shared" si="2"/>
        <v>0.16022099447513816</v>
      </c>
      <c r="H9" s="12">
        <f t="shared" si="3"/>
        <v>0.11068702290076338</v>
      </c>
      <c r="I9" s="11">
        <f t="shared" si="6"/>
        <v>2.0486111111111113E-3</v>
      </c>
      <c r="J9" s="12">
        <f t="shared" si="4"/>
        <v>0.11132075471698116</v>
      </c>
      <c r="K9" s="14">
        <f t="shared" si="5"/>
        <v>4.269175108538352E-2</v>
      </c>
    </row>
    <row r="10" spans="2:11" s="5" customFormat="1" x14ac:dyDescent="0.25">
      <c r="B10" s="10" t="s">
        <v>11</v>
      </c>
      <c r="C10" s="11">
        <v>2.3842592592592596E-3</v>
      </c>
      <c r="D10" s="12">
        <f t="shared" si="0"/>
        <v>0.14620298083747338</v>
      </c>
      <c r="E10" s="12">
        <f t="shared" si="1"/>
        <v>5.3038105046344E-2</v>
      </c>
      <c r="F10" s="11">
        <v>5.2083333333333333E-4</v>
      </c>
      <c r="G10" s="12">
        <f t="shared" si="2"/>
        <v>0.24861878453038674</v>
      </c>
      <c r="H10" s="12">
        <f t="shared" si="3"/>
        <v>0.1717557251908397</v>
      </c>
      <c r="I10" s="11">
        <f t="shared" si="6"/>
        <v>2.9050925925925928E-3</v>
      </c>
      <c r="J10" s="12">
        <f t="shared" si="4"/>
        <v>0.15786163522012583</v>
      </c>
      <c r="K10" s="14">
        <f t="shared" si="5"/>
        <v>6.0540279787747245E-2</v>
      </c>
    </row>
    <row r="11" spans="2:11" s="5" customFormat="1" x14ac:dyDescent="0.25">
      <c r="B11" s="10" t="s">
        <v>12</v>
      </c>
      <c r="C11" s="11">
        <v>3.4722222222222224E-4</v>
      </c>
      <c r="D11" s="12">
        <f t="shared" si="0"/>
        <v>2.1291696238466995E-2</v>
      </c>
      <c r="E11" s="12">
        <f t="shared" si="1"/>
        <v>7.7239958805355334E-3</v>
      </c>
      <c r="F11" s="11">
        <v>3.1250000000000001E-4</v>
      </c>
      <c r="G11" s="12">
        <f t="shared" si="2"/>
        <v>0.14917127071823205</v>
      </c>
      <c r="H11" s="12">
        <f t="shared" si="3"/>
        <v>0.10305343511450382</v>
      </c>
      <c r="I11" s="11">
        <f t="shared" si="6"/>
        <v>6.5972222222222224E-4</v>
      </c>
      <c r="J11" s="12">
        <f t="shared" si="4"/>
        <v>3.5849056603773591E-2</v>
      </c>
      <c r="K11" s="14">
        <f t="shared" si="5"/>
        <v>1.3748191027496387E-2</v>
      </c>
    </row>
    <row r="12" spans="2:11" s="5" customFormat="1" x14ac:dyDescent="0.25">
      <c r="B12" s="10" t="s">
        <v>162</v>
      </c>
      <c r="C12" s="11">
        <v>4.8611111111111112E-3</v>
      </c>
      <c r="D12" s="12">
        <f t="shared" si="0"/>
        <v>0.29808374733853793</v>
      </c>
      <c r="E12" s="12">
        <f t="shared" si="1"/>
        <v>0.10813594232749746</v>
      </c>
      <c r="F12" s="11">
        <v>4.0509259259259258E-4</v>
      </c>
      <c r="G12" s="12">
        <f t="shared" si="2"/>
        <v>0.19337016574585636</v>
      </c>
      <c r="H12" s="12">
        <f t="shared" si="3"/>
        <v>0.13358778625954199</v>
      </c>
      <c r="I12" s="11">
        <f t="shared" si="6"/>
        <v>5.2662037037037035E-3</v>
      </c>
      <c r="J12" s="12">
        <f t="shared" si="4"/>
        <v>0.28616352201257866</v>
      </c>
      <c r="K12" s="14">
        <f t="shared" si="5"/>
        <v>0.10974433188615536</v>
      </c>
    </row>
    <row r="13" spans="2:11" s="5" customFormat="1" x14ac:dyDescent="0.25">
      <c r="B13" s="10" t="s">
        <v>106</v>
      </c>
      <c r="C13" s="11">
        <v>1.0416666666666666E-4</v>
      </c>
      <c r="D13" s="12">
        <f t="shared" si="0"/>
        <v>6.387508871540098E-3</v>
      </c>
      <c r="E13" s="12">
        <f t="shared" si="1"/>
        <v>2.3171987641606596E-3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1.0416666666666666E-4</v>
      </c>
      <c r="J13" s="12">
        <f t="shared" si="4"/>
        <v>5.6603773584905665E-3</v>
      </c>
      <c r="K13" s="14">
        <f t="shared" si="5"/>
        <v>2.1707670043415346E-3</v>
      </c>
    </row>
    <row r="14" spans="2:11" s="5" customFormat="1" x14ac:dyDescent="0.25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183</v>
      </c>
      <c r="C15" s="11">
        <v>1.6203703703703703E-4</v>
      </c>
      <c r="D15" s="12">
        <f t="shared" si="0"/>
        <v>9.9361249112845974E-3</v>
      </c>
      <c r="E15" s="12">
        <f t="shared" si="1"/>
        <v>3.6045314109165818E-3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1.6203703703703703E-4</v>
      </c>
      <c r="J15" s="12">
        <f t="shared" si="4"/>
        <v>8.805031446540882E-3</v>
      </c>
      <c r="K15" s="14">
        <f t="shared" si="5"/>
        <v>3.3767486734201648E-3</v>
      </c>
    </row>
    <row r="16" spans="2:11" s="5" customFormat="1" x14ac:dyDescent="0.25">
      <c r="B16" s="10" t="s">
        <v>217</v>
      </c>
      <c r="C16" s="11">
        <v>2.7777777777777778E-4</v>
      </c>
      <c r="D16" s="12">
        <f t="shared" ref="D16:D17" si="7">IFERROR(C16/C$20,0)</f>
        <v>1.7033356990773598E-2</v>
      </c>
      <c r="E16" s="12">
        <f t="shared" ref="E16:E17" si="8">IFERROR(C16/C$31,0)</f>
        <v>6.1791967044284258E-3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2.7777777777777778E-4</v>
      </c>
      <c r="J16" s="12">
        <f t="shared" ref="J16:J17" si="9">IFERROR(I16/I$20,0)</f>
        <v>1.5094339622641511E-2</v>
      </c>
      <c r="K16" s="14">
        <f t="shared" ref="K16:K17" si="10">IFERROR(I16/I$31,0)</f>
        <v>5.7887120115774253E-3</v>
      </c>
    </row>
    <row r="17" spans="2:11" s="5" customFormat="1" x14ac:dyDescent="0.25">
      <c r="B17" s="10" t="s">
        <v>218</v>
      </c>
      <c r="C17" s="11">
        <v>1.7361111111111109E-4</v>
      </c>
      <c r="D17" s="12">
        <f t="shared" si="7"/>
        <v>1.0645848119233497E-2</v>
      </c>
      <c r="E17" s="12">
        <f t="shared" si="8"/>
        <v>3.8619979402677658E-3</v>
      </c>
      <c r="F17" s="11">
        <v>0</v>
      </c>
      <c r="G17" s="12"/>
      <c r="H17" s="12"/>
      <c r="I17" s="11">
        <f t="shared" si="6"/>
        <v>1.7361111111111109E-4</v>
      </c>
      <c r="J17" s="12">
        <f t="shared" si="9"/>
        <v>9.433962264150943E-3</v>
      </c>
      <c r="K17" s="14">
        <f t="shared" si="10"/>
        <v>3.6179450072358907E-3</v>
      </c>
    </row>
    <row r="18" spans="2:11" s="5" customFormat="1" x14ac:dyDescent="0.25">
      <c r="B18" s="10" t="s">
        <v>163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s="5" customFormat="1" ht="15.75" thickBot="1" x14ac:dyDescent="0.3">
      <c r="B19" s="10" t="s">
        <v>13</v>
      </c>
      <c r="C19" s="11">
        <v>2.0601851851851857E-3</v>
      </c>
      <c r="D19" s="12">
        <f t="shared" si="0"/>
        <v>0.12633073101490422</v>
      </c>
      <c r="E19" s="12">
        <f t="shared" si="1"/>
        <v>4.5829042224510841E-2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2.0601851851851857E-3</v>
      </c>
      <c r="J19" s="12">
        <f t="shared" si="4"/>
        <v>0.11194968553459124</v>
      </c>
      <c r="K19" s="14">
        <f t="shared" si="5"/>
        <v>4.2932947419199251E-2</v>
      </c>
    </row>
    <row r="20" spans="2:11" s="5" customFormat="1" ht="16.5" thickTop="1" thickBot="1" x14ac:dyDescent="0.3">
      <c r="B20" s="31" t="s">
        <v>3</v>
      </c>
      <c r="C20" s="32">
        <f>SUM(C7:C19)</f>
        <v>1.6307870370370372E-2</v>
      </c>
      <c r="D20" s="33">
        <f>IFERROR(SUM(D7:D19),0)</f>
        <v>0.99999999999999989</v>
      </c>
      <c r="E20" s="33">
        <f>IFERROR(SUM(E7:E19),0)</f>
        <v>0.36277033985581886</v>
      </c>
      <c r="F20" s="32">
        <f>SUM(F7:F19)</f>
        <v>2.0949074074074073E-3</v>
      </c>
      <c r="G20" s="33">
        <f>IFERROR(SUM(G7:G19),0)</f>
        <v>1.0000000000000002</v>
      </c>
      <c r="H20" s="33">
        <f>IFERROR(SUM(H7:H19),0)</f>
        <v>0.69083969465648853</v>
      </c>
      <c r="I20" s="32">
        <f>SUM(I7:I19)</f>
        <v>1.8402777777777775E-2</v>
      </c>
      <c r="J20" s="33">
        <f>IFERROR(SUM(J7:J19),0)</f>
        <v>1.0000000000000002</v>
      </c>
      <c r="K20" s="34">
        <f>IFERROR(SUM(K7:K19),0)</f>
        <v>0.38350217076700444</v>
      </c>
    </row>
    <row r="21" spans="2:11" s="5" customFormat="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25">
      <c r="B23" s="18" t="s">
        <v>15</v>
      </c>
      <c r="C23" s="11">
        <v>3.1018518518518517E-3</v>
      </c>
      <c r="D23" s="19"/>
      <c r="E23" s="12">
        <f>IFERROR(C23/C$31,0)</f>
        <v>6.9001029866117419E-2</v>
      </c>
      <c r="F23" s="11">
        <v>5.3240740740740744E-4</v>
      </c>
      <c r="G23" s="19"/>
      <c r="H23" s="12">
        <f>IFERROR(F23/F$31,0)</f>
        <v>0.17557251908396948</v>
      </c>
      <c r="I23" s="11">
        <f>C23+F23</f>
        <v>3.634259259259259E-3</v>
      </c>
      <c r="J23" s="19"/>
      <c r="K23" s="14">
        <f>IFERROR(I23/I$31,0)</f>
        <v>7.5735648818137977E-2</v>
      </c>
    </row>
    <row r="24" spans="2:11" s="5" customFormat="1" x14ac:dyDescent="0.25">
      <c r="B24" s="18" t="s">
        <v>16</v>
      </c>
      <c r="C24" s="11">
        <v>1.0416666666666666E-4</v>
      </c>
      <c r="D24" s="19"/>
      <c r="E24" s="12">
        <f t="shared" ref="E24:E28" si="11">IFERROR(C24/C$31,0)</f>
        <v>2.3171987641606596E-3</v>
      </c>
      <c r="F24" s="11">
        <v>0</v>
      </c>
      <c r="G24" s="19"/>
      <c r="H24" s="12">
        <f t="shared" ref="H24:H28" si="12">IFERROR(F24/F$31,0)</f>
        <v>0</v>
      </c>
      <c r="I24" s="11">
        <f t="shared" ref="I24:I28" si="13">C24+F24</f>
        <v>1.0416666666666666E-4</v>
      </c>
      <c r="J24" s="19"/>
      <c r="K24" s="14">
        <f t="shared" ref="K24:K28" si="14">IFERROR(I24/I$31,0)</f>
        <v>2.1707670043415346E-3</v>
      </c>
    </row>
    <row r="25" spans="2:11" s="5" customFormat="1" x14ac:dyDescent="0.25">
      <c r="B25" s="18" t="s">
        <v>17</v>
      </c>
      <c r="C25" s="11">
        <v>1.5162037037037036E-3</v>
      </c>
      <c r="D25" s="19"/>
      <c r="E25" s="12">
        <f t="shared" si="11"/>
        <v>3.3728115345005159E-2</v>
      </c>
      <c r="F25" s="11">
        <v>0</v>
      </c>
      <c r="G25" s="19"/>
      <c r="H25" s="12">
        <f t="shared" si="12"/>
        <v>0</v>
      </c>
      <c r="I25" s="11">
        <f t="shared" si="13"/>
        <v>1.5162037037037036E-3</v>
      </c>
      <c r="J25" s="19"/>
      <c r="K25" s="14">
        <f t="shared" si="14"/>
        <v>3.1596719729860112E-2</v>
      </c>
    </row>
    <row r="26" spans="2:11" s="5" customFormat="1" x14ac:dyDescent="0.25">
      <c r="B26" s="18" t="s">
        <v>18</v>
      </c>
      <c r="C26" s="11">
        <v>7.0370370370370344E-3</v>
      </c>
      <c r="D26" s="19"/>
      <c r="E26" s="12">
        <f t="shared" si="11"/>
        <v>0.15653964984552007</v>
      </c>
      <c r="F26" s="11">
        <v>1.3888888888888889E-4</v>
      </c>
      <c r="G26" s="19"/>
      <c r="H26" s="12">
        <f t="shared" si="12"/>
        <v>4.5801526717557252E-2</v>
      </c>
      <c r="I26" s="11">
        <f t="shared" si="13"/>
        <v>7.1759259259259233E-3</v>
      </c>
      <c r="J26" s="19"/>
      <c r="K26" s="14">
        <f t="shared" si="14"/>
        <v>0.1495417269657501</v>
      </c>
    </row>
    <row r="27" spans="2:11" s="5" customFormat="1" x14ac:dyDescent="0.25">
      <c r="B27" s="18" t="s">
        <v>19</v>
      </c>
      <c r="C27" s="11">
        <v>1.6886574074074068E-2</v>
      </c>
      <c r="D27" s="19"/>
      <c r="E27" s="12">
        <f t="shared" si="11"/>
        <v>0.37564366632337792</v>
      </c>
      <c r="F27" s="11">
        <v>2.6620370370370372E-4</v>
      </c>
      <c r="G27" s="19"/>
      <c r="H27" s="12">
        <f t="shared" si="12"/>
        <v>8.778625954198474E-2</v>
      </c>
      <c r="I27" s="11">
        <f t="shared" si="13"/>
        <v>1.715277777777777E-2</v>
      </c>
      <c r="J27" s="19"/>
      <c r="K27" s="14">
        <f t="shared" si="14"/>
        <v>0.3574529667149059</v>
      </c>
    </row>
    <row r="28" spans="2:11" s="5" customFormat="1" ht="15.75" thickBot="1" x14ac:dyDescent="0.3">
      <c r="B28" s="23" t="s">
        <v>20</v>
      </c>
      <c r="C28" s="20"/>
      <c r="D28" s="24"/>
      <c r="E28" s="21">
        <f t="shared" si="11"/>
        <v>0</v>
      </c>
      <c r="F28" s="20"/>
      <c r="G28" s="24"/>
      <c r="H28" s="21">
        <f t="shared" si="12"/>
        <v>0</v>
      </c>
      <c r="I28" s="11">
        <f t="shared" si="13"/>
        <v>0</v>
      </c>
      <c r="J28" s="24"/>
      <c r="K28" s="22">
        <f t="shared" si="14"/>
        <v>0</v>
      </c>
    </row>
    <row r="29" spans="2:11" s="5" customFormat="1" ht="16.5" thickTop="1" thickBot="1" x14ac:dyDescent="0.3">
      <c r="B29" s="31" t="s">
        <v>3</v>
      </c>
      <c r="C29" s="32">
        <f>SUM(C23:C28)</f>
        <v>2.8645833333333322E-2</v>
      </c>
      <c r="D29" s="33"/>
      <c r="E29" s="33">
        <f>IFERROR(SUM(E23:E28),0)</f>
        <v>0.63722966014418114</v>
      </c>
      <c r="F29" s="32">
        <f>SUM(F23:F28)</f>
        <v>9.3750000000000007E-4</v>
      </c>
      <c r="G29" s="33"/>
      <c r="H29" s="33">
        <f>IFERROR(SUM(H23:H28),0)</f>
        <v>0.30916030534351147</v>
      </c>
      <c r="I29" s="32">
        <f>SUM(I23:I28)</f>
        <v>2.9583333333333323E-2</v>
      </c>
      <c r="J29" s="33"/>
      <c r="K29" s="34">
        <f>IFERROR(SUM(K23:K28),0)</f>
        <v>0.61649782923299568</v>
      </c>
    </row>
    <row r="30" spans="2:11" s="5" customFormat="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 x14ac:dyDescent="0.3">
      <c r="B31" s="31" t="s">
        <v>6</v>
      </c>
      <c r="C31" s="32">
        <f>SUM(C20,C29)</f>
        <v>4.495370370370369E-2</v>
      </c>
      <c r="D31" s="35"/>
      <c r="E31" s="36">
        <f>IFERROR(SUM(E20,E29),0)</f>
        <v>1</v>
      </c>
      <c r="F31" s="32">
        <f>SUM(F20,F29)</f>
        <v>3.0324074074074073E-3</v>
      </c>
      <c r="G31" s="35"/>
      <c r="H31" s="36">
        <f>IFERROR(SUM(H20,H29),0)</f>
        <v>1</v>
      </c>
      <c r="I31" s="32">
        <f>SUM(I20,I29)</f>
        <v>4.7986111111111097E-2</v>
      </c>
      <c r="J31" s="35"/>
      <c r="K31" s="38">
        <f>IFERROR(SUM(K20,K29),0)</f>
        <v>1</v>
      </c>
    </row>
    <row r="32" spans="2:11" s="5" customFormat="1" ht="66" customHeight="1" thickTop="1" thickBot="1" x14ac:dyDescent="0.3">
      <c r="B32" s="185" t="s">
        <v>156</v>
      </c>
      <c r="C32" s="186"/>
      <c r="D32" s="186"/>
      <c r="E32" s="186"/>
      <c r="F32" s="186"/>
      <c r="G32" s="186"/>
      <c r="H32" s="186"/>
      <c r="I32" s="186"/>
      <c r="J32" s="186"/>
      <c r="K32" s="187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/>
  <dimension ref="B2:D7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18" t="s">
        <v>204</v>
      </c>
      <c r="C3" s="219"/>
      <c r="D3" s="220"/>
    </row>
    <row r="4" spans="2:4" ht="23.25" customHeight="1" x14ac:dyDescent="0.25">
      <c r="B4" s="221" t="s">
        <v>224</v>
      </c>
      <c r="C4" s="222"/>
      <c r="D4" s="223"/>
    </row>
    <row r="5" spans="2:4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x14ac:dyDescent="0.25">
      <c r="B6" s="96" t="s">
        <v>269</v>
      </c>
      <c r="C6" s="97">
        <v>7.1527777777777779E-3</v>
      </c>
      <c r="D6" s="98">
        <v>0.7128027681660899</v>
      </c>
    </row>
    <row r="7" spans="2:4" s="76" customFormat="1" ht="23.25" customHeight="1" thickBot="1" x14ac:dyDescent="0.3">
      <c r="B7" s="99" t="s">
        <v>270</v>
      </c>
      <c r="C7" s="100">
        <v>2.8819444444444444E-3</v>
      </c>
      <c r="D7" s="101">
        <v>0.28719723183390999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6"/>
  <dimension ref="B2:D26"/>
  <sheetViews>
    <sheetView showGridLines="0" showZeros="0" topLeftCell="A8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8" t="s">
        <v>205</v>
      </c>
      <c r="C3" s="219"/>
      <c r="D3" s="220"/>
    </row>
    <row r="4" spans="2:4" s="76" customFormat="1" ht="23.25" customHeight="1" x14ac:dyDescent="0.25">
      <c r="B4" s="221" t="s">
        <v>224</v>
      </c>
      <c r="C4" s="222"/>
      <c r="D4" s="223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x14ac:dyDescent="0.25">
      <c r="B6" s="96" t="s">
        <v>196</v>
      </c>
      <c r="C6" s="97">
        <v>1.9745370370370368E-2</v>
      </c>
      <c r="D6" s="98">
        <v>5.9604500034938154E-2</v>
      </c>
    </row>
    <row r="7" spans="2:4" s="76" customFormat="1" ht="23.25" customHeight="1" x14ac:dyDescent="0.25">
      <c r="B7" s="96" t="s">
        <v>223</v>
      </c>
      <c r="C7" s="97">
        <v>1.5567129629629627E-2</v>
      </c>
      <c r="D7" s="98">
        <v>4.699182447068688E-2</v>
      </c>
    </row>
    <row r="8" spans="2:4" s="76" customFormat="1" ht="23.25" customHeight="1" x14ac:dyDescent="0.25">
      <c r="B8" s="96" t="s">
        <v>191</v>
      </c>
      <c r="C8" s="97">
        <v>1.164351851851852E-2</v>
      </c>
      <c r="D8" s="98">
        <v>3.5147788414506331E-2</v>
      </c>
    </row>
    <row r="9" spans="2:4" s="76" customFormat="1" ht="23.25" customHeight="1" x14ac:dyDescent="0.25">
      <c r="B9" s="96" t="s">
        <v>271</v>
      </c>
      <c r="C9" s="97">
        <v>9.7222222222222206E-3</v>
      </c>
      <c r="D9" s="98">
        <v>2.9348053944518199E-2</v>
      </c>
    </row>
    <row r="10" spans="2:4" s="76" customFormat="1" ht="23.25" customHeight="1" x14ac:dyDescent="0.25">
      <c r="B10" s="96" t="s">
        <v>241</v>
      </c>
      <c r="C10" s="97">
        <v>9.2013888888888892E-3</v>
      </c>
      <c r="D10" s="98">
        <v>2.7775836768919017E-2</v>
      </c>
    </row>
    <row r="11" spans="2:4" s="76" customFormat="1" ht="23.25" customHeight="1" x14ac:dyDescent="0.25">
      <c r="B11" s="96" t="s">
        <v>76</v>
      </c>
      <c r="C11" s="97">
        <v>9.1898148148148139E-3</v>
      </c>
      <c r="D11" s="98">
        <v>2.7740898609461252E-2</v>
      </c>
    </row>
    <row r="12" spans="2:4" s="76" customFormat="1" ht="23.25" customHeight="1" x14ac:dyDescent="0.25">
      <c r="B12" s="96" t="s">
        <v>201</v>
      </c>
      <c r="C12" s="97">
        <v>8.7384259259259238E-3</v>
      </c>
      <c r="D12" s="98">
        <v>2.6378310390608617E-2</v>
      </c>
    </row>
    <row r="13" spans="2:4" s="76" customFormat="1" ht="23.25" customHeight="1" x14ac:dyDescent="0.25">
      <c r="B13" s="96" t="s">
        <v>250</v>
      </c>
      <c r="C13" s="97">
        <v>8.472222222222223E-3</v>
      </c>
      <c r="D13" s="98">
        <v>2.5574732723080154E-2</v>
      </c>
    </row>
    <row r="14" spans="2:4" s="76" customFormat="1" ht="23.25" customHeight="1" x14ac:dyDescent="0.25">
      <c r="B14" s="96" t="s">
        <v>272</v>
      </c>
      <c r="C14" s="97">
        <v>8.4722222222222195E-3</v>
      </c>
      <c r="D14" s="98">
        <v>2.5574732723080144E-2</v>
      </c>
    </row>
    <row r="15" spans="2:4" s="76" customFormat="1" ht="23.25" customHeight="1" x14ac:dyDescent="0.25">
      <c r="B15" s="96" t="s">
        <v>273</v>
      </c>
      <c r="C15" s="97">
        <v>8.3449074074074085E-3</v>
      </c>
      <c r="D15" s="98">
        <v>2.5190412969044795E-2</v>
      </c>
    </row>
    <row r="16" spans="2:4" s="76" customFormat="1" ht="23.25" customHeight="1" x14ac:dyDescent="0.25">
      <c r="B16" s="96" t="s">
        <v>190</v>
      </c>
      <c r="C16" s="97">
        <v>7.4884259259259253E-3</v>
      </c>
      <c r="D16" s="98">
        <v>2.2604989169170569E-2</v>
      </c>
    </row>
    <row r="17" spans="2:4" s="76" customFormat="1" ht="23.25" customHeight="1" x14ac:dyDescent="0.25">
      <c r="B17" s="96" t="s">
        <v>274</v>
      </c>
      <c r="C17" s="97">
        <v>7.4189814814814813E-3</v>
      </c>
      <c r="D17" s="98">
        <v>2.2395360212424012E-2</v>
      </c>
    </row>
    <row r="18" spans="2:4" s="76" customFormat="1" ht="23.25" customHeight="1" x14ac:dyDescent="0.25">
      <c r="B18" s="96" t="s">
        <v>166</v>
      </c>
      <c r="C18" s="97">
        <v>7.4189814814814813E-3</v>
      </c>
      <c r="D18" s="98">
        <v>2.2395360212424012E-2</v>
      </c>
    </row>
    <row r="19" spans="2:4" s="76" customFormat="1" ht="23.25" customHeight="1" x14ac:dyDescent="0.25">
      <c r="B19" s="96" t="s">
        <v>258</v>
      </c>
      <c r="C19" s="97">
        <v>7.1874999999999994E-3</v>
      </c>
      <c r="D19" s="98">
        <v>2.1696597023268815E-2</v>
      </c>
    </row>
    <row r="20" spans="2:4" s="76" customFormat="1" ht="23.25" customHeight="1" x14ac:dyDescent="0.25">
      <c r="B20" s="96" t="s">
        <v>275</v>
      </c>
      <c r="C20" s="97">
        <v>6.805555555555556E-3</v>
      </c>
      <c r="D20" s="98">
        <v>2.0543637761162744E-2</v>
      </c>
    </row>
    <row r="21" spans="2:4" s="76" customFormat="1" ht="23.25" customHeight="1" x14ac:dyDescent="0.25">
      <c r="B21" s="96" t="s">
        <v>189</v>
      </c>
      <c r="C21" s="97">
        <v>6.6898148148148151E-3</v>
      </c>
      <c r="D21" s="98">
        <v>2.0194256166585146E-2</v>
      </c>
    </row>
    <row r="22" spans="2:4" s="76" customFormat="1" ht="23.25" customHeight="1" x14ac:dyDescent="0.25">
      <c r="B22" s="96" t="s">
        <v>276</v>
      </c>
      <c r="C22" s="97">
        <v>6.6782407407407407E-3</v>
      </c>
      <c r="D22" s="98">
        <v>2.0159318007127384E-2</v>
      </c>
    </row>
    <row r="23" spans="2:4" s="76" customFormat="1" ht="23.25" customHeight="1" x14ac:dyDescent="0.25">
      <c r="B23" s="96" t="s">
        <v>277</v>
      </c>
      <c r="C23" s="97">
        <v>6.6203703703703702E-3</v>
      </c>
      <c r="D23" s="98">
        <v>1.9984627209838585E-2</v>
      </c>
    </row>
    <row r="24" spans="2:4" s="76" customFormat="1" ht="23.25" customHeight="1" x14ac:dyDescent="0.25">
      <c r="B24" s="96" t="s">
        <v>168</v>
      </c>
      <c r="C24" s="97">
        <v>6.5277777777777773E-3</v>
      </c>
      <c r="D24" s="98">
        <v>1.9705121934176506E-2</v>
      </c>
    </row>
    <row r="25" spans="2:4" s="76" customFormat="1" ht="23.25" customHeight="1" x14ac:dyDescent="0.25">
      <c r="B25" s="96" t="s">
        <v>192</v>
      </c>
      <c r="C25" s="97">
        <v>6.0763888888888899E-3</v>
      </c>
      <c r="D25" s="98">
        <v>1.8342533715323881E-2</v>
      </c>
    </row>
    <row r="26" spans="2:4" s="76" customFormat="1" ht="23.25" customHeight="1" thickBot="1" x14ac:dyDescent="0.3">
      <c r="B26" s="122" t="s">
        <v>278</v>
      </c>
      <c r="C26" s="123">
        <v>6.053240740740741E-3</v>
      </c>
      <c r="D26" s="124">
        <v>1.8272657396408359E-2</v>
      </c>
    </row>
  </sheetData>
  <sortState ref="B30:B97">
    <sortCondition ref="B30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7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8" t="s">
        <v>206</v>
      </c>
      <c r="C3" s="219"/>
      <c r="D3" s="220"/>
    </row>
    <row r="4" spans="2:4" s="76" customFormat="1" ht="23.25" customHeight="1" x14ac:dyDescent="0.25">
      <c r="B4" s="221" t="s">
        <v>224</v>
      </c>
      <c r="C4" s="222"/>
      <c r="D4" s="223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8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8" t="s">
        <v>207</v>
      </c>
      <c r="C3" s="219"/>
      <c r="D3" s="220"/>
    </row>
    <row r="4" spans="2:4" s="76" customFormat="1" ht="23.25" customHeight="1" x14ac:dyDescent="0.25">
      <c r="B4" s="221" t="s">
        <v>224</v>
      </c>
      <c r="C4" s="222"/>
      <c r="D4" s="223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9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99" t="s">
        <v>208</v>
      </c>
      <c r="C3" s="200"/>
      <c r="D3" s="201"/>
    </row>
    <row r="4" spans="2:4" ht="23.25" customHeight="1" x14ac:dyDescent="0.25">
      <c r="B4" s="202" t="s">
        <v>224</v>
      </c>
      <c r="C4" s="203"/>
      <c r="D4" s="204"/>
    </row>
    <row r="5" spans="2:4" ht="23.25" customHeight="1" x14ac:dyDescent="0.25">
      <c r="B5" s="40" t="s">
        <v>10</v>
      </c>
      <c r="C5" s="41" t="s">
        <v>62</v>
      </c>
      <c r="D5" s="42" t="s">
        <v>5</v>
      </c>
    </row>
    <row r="6" spans="2:4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0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8" t="s">
        <v>209</v>
      </c>
      <c r="C3" s="219"/>
      <c r="D3" s="220"/>
    </row>
    <row r="4" spans="2:4" s="76" customFormat="1" ht="23.25" customHeight="1" x14ac:dyDescent="0.25">
      <c r="B4" s="221" t="s">
        <v>224</v>
      </c>
      <c r="C4" s="222"/>
      <c r="D4" s="223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8" t="s">
        <v>210</v>
      </c>
      <c r="C3" s="219"/>
      <c r="D3" s="220"/>
    </row>
    <row r="4" spans="2:4" s="76" customFormat="1" ht="23.25" customHeight="1" x14ac:dyDescent="0.25">
      <c r="B4" s="221" t="s">
        <v>224</v>
      </c>
      <c r="C4" s="222"/>
      <c r="D4" s="223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 x14ac:dyDescent="0.3">
      <c r="B6" s="176"/>
      <c r="C6" s="177"/>
      <c r="D6" s="17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2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8" t="s">
        <v>211</v>
      </c>
      <c r="C3" s="219"/>
      <c r="D3" s="220"/>
    </row>
    <row r="4" spans="2:4" s="76" customFormat="1" ht="23.25" customHeight="1" x14ac:dyDescent="0.25">
      <c r="B4" s="221" t="s">
        <v>224</v>
      </c>
      <c r="C4" s="222"/>
      <c r="D4" s="223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 x14ac:dyDescent="0.3">
      <c r="B6" s="99"/>
      <c r="C6" s="104"/>
      <c r="D6" s="10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3"/>
  <dimension ref="B2:D25"/>
  <sheetViews>
    <sheetView showGridLines="0" showZeros="0" topLeftCell="A1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8" t="s">
        <v>216</v>
      </c>
      <c r="C3" s="219"/>
      <c r="D3" s="220"/>
    </row>
    <row r="4" spans="2:4" s="76" customFormat="1" ht="23.25" customHeight="1" x14ac:dyDescent="0.25">
      <c r="B4" s="221" t="s">
        <v>224</v>
      </c>
      <c r="C4" s="222"/>
      <c r="D4" s="223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x14ac:dyDescent="0.25">
      <c r="B6" s="96" t="s">
        <v>223</v>
      </c>
      <c r="C6" s="97">
        <v>7.8819444444444449E-3</v>
      </c>
      <c r="D6" s="98">
        <v>7.6870978665763617E-2</v>
      </c>
    </row>
    <row r="7" spans="2:4" s="76" customFormat="1" ht="23.25" customHeight="1" x14ac:dyDescent="0.25">
      <c r="B7" s="96" t="s">
        <v>247</v>
      </c>
      <c r="C7" s="97">
        <v>7.175925925925925E-3</v>
      </c>
      <c r="D7" s="98">
        <v>6.9985325657523398E-2</v>
      </c>
    </row>
    <row r="8" spans="2:4" s="76" customFormat="1" ht="23.25" customHeight="1" x14ac:dyDescent="0.25">
      <c r="B8" s="96" t="s">
        <v>195</v>
      </c>
      <c r="C8" s="97">
        <v>6.0532407407407401E-3</v>
      </c>
      <c r="D8" s="98">
        <v>5.9036008578846347E-2</v>
      </c>
    </row>
    <row r="9" spans="2:4" s="76" customFormat="1" ht="23.25" customHeight="1" x14ac:dyDescent="0.25">
      <c r="B9" s="96" t="s">
        <v>279</v>
      </c>
      <c r="C9" s="97">
        <v>5.6828703703703711E-3</v>
      </c>
      <c r="D9" s="98">
        <v>5.5423862738458056E-2</v>
      </c>
    </row>
    <row r="10" spans="2:4" s="76" customFormat="1" ht="23.25" customHeight="1" x14ac:dyDescent="0.25">
      <c r="B10" s="96" t="s">
        <v>280</v>
      </c>
      <c r="C10" s="97">
        <v>5.4050925925925924E-3</v>
      </c>
      <c r="D10" s="98">
        <v>5.2714753358166819E-2</v>
      </c>
    </row>
    <row r="11" spans="2:4" s="76" customFormat="1" ht="23.25" customHeight="1" x14ac:dyDescent="0.25">
      <c r="B11" s="96" t="s">
        <v>286</v>
      </c>
      <c r="C11" s="97">
        <v>4.9884259259259257E-3</v>
      </c>
      <c r="D11" s="98">
        <v>4.8651089287729973E-2</v>
      </c>
    </row>
    <row r="12" spans="2:4" s="76" customFormat="1" ht="23.25" customHeight="1" x14ac:dyDescent="0.25">
      <c r="B12" s="96" t="s">
        <v>201</v>
      </c>
      <c r="C12" s="97">
        <v>4.6527777777777782E-3</v>
      </c>
      <c r="D12" s="98">
        <v>4.5377582119878079E-2</v>
      </c>
    </row>
    <row r="13" spans="2:4" s="76" customFormat="1" ht="23.25" customHeight="1" x14ac:dyDescent="0.25">
      <c r="B13" s="96" t="s">
        <v>281</v>
      </c>
      <c r="C13" s="97">
        <v>4.1319444444444442E-3</v>
      </c>
      <c r="D13" s="98">
        <v>4.0298002031832023E-2</v>
      </c>
    </row>
    <row r="14" spans="2:4" s="76" customFormat="1" ht="23.25" customHeight="1" x14ac:dyDescent="0.25">
      <c r="B14" s="96" t="s">
        <v>282</v>
      </c>
      <c r="C14" s="97">
        <v>3.7152777777777778E-3</v>
      </c>
      <c r="D14" s="98">
        <v>3.6234337961395184E-2</v>
      </c>
    </row>
    <row r="15" spans="2:4" s="76" customFormat="1" ht="23.25" customHeight="1" x14ac:dyDescent="0.25">
      <c r="B15" s="96" t="s">
        <v>194</v>
      </c>
      <c r="C15" s="97">
        <v>3.5069444444444445E-3</v>
      </c>
      <c r="D15" s="98">
        <v>3.4202505926176761E-2</v>
      </c>
    </row>
    <row r="16" spans="2:4" s="76" customFormat="1" ht="23.25" customHeight="1" x14ac:dyDescent="0.25">
      <c r="B16" s="96" t="s">
        <v>182</v>
      </c>
      <c r="C16" s="97">
        <v>3.344907407407408E-3</v>
      </c>
      <c r="D16" s="98">
        <v>3.2622192121006879E-2</v>
      </c>
    </row>
    <row r="17" spans="2:4" s="76" customFormat="1" ht="23.25" customHeight="1" x14ac:dyDescent="0.25">
      <c r="B17" s="96" t="s">
        <v>283</v>
      </c>
      <c r="C17" s="97">
        <v>3.2986111111111115E-3</v>
      </c>
      <c r="D17" s="98">
        <v>3.2170673890958346E-2</v>
      </c>
    </row>
    <row r="18" spans="2:4" s="76" customFormat="1" ht="23.25" customHeight="1" x14ac:dyDescent="0.25">
      <c r="B18" s="96" t="s">
        <v>275</v>
      </c>
      <c r="C18" s="97">
        <v>3.1018518518518517E-3</v>
      </c>
      <c r="D18" s="98">
        <v>3.0251721413252049E-2</v>
      </c>
    </row>
    <row r="19" spans="2:4" s="76" customFormat="1" ht="23.25" customHeight="1" x14ac:dyDescent="0.25">
      <c r="B19" s="96" t="s">
        <v>284</v>
      </c>
      <c r="C19" s="97">
        <v>2.9976851851851848E-3</v>
      </c>
      <c r="D19" s="98">
        <v>2.9235805395642838E-2</v>
      </c>
    </row>
    <row r="20" spans="2:4" s="76" customFormat="1" ht="23.25" customHeight="1" x14ac:dyDescent="0.25">
      <c r="B20" s="96" t="s">
        <v>285</v>
      </c>
      <c r="C20" s="97">
        <v>2.7662037037037034E-3</v>
      </c>
      <c r="D20" s="98">
        <v>2.6978214245400148E-2</v>
      </c>
    </row>
    <row r="21" spans="2:4" s="76" customFormat="1" ht="23.25" customHeight="1" x14ac:dyDescent="0.25">
      <c r="B21" s="96" t="s">
        <v>200</v>
      </c>
      <c r="C21" s="97">
        <v>2.5925925925925925E-3</v>
      </c>
      <c r="D21" s="98">
        <v>2.5285020882718133E-2</v>
      </c>
    </row>
    <row r="22" spans="2:4" s="76" customFormat="1" ht="23.25" customHeight="1" x14ac:dyDescent="0.25">
      <c r="B22" s="96" t="s">
        <v>76</v>
      </c>
      <c r="C22" s="97">
        <v>2.476851851851852E-3</v>
      </c>
      <c r="D22" s="98">
        <v>2.4156225307596788E-2</v>
      </c>
    </row>
    <row r="23" spans="2:4" s="76" customFormat="1" ht="23.25" customHeight="1" x14ac:dyDescent="0.25">
      <c r="B23" s="96" t="s">
        <v>187</v>
      </c>
      <c r="C23" s="97">
        <v>2.1759259259259258E-3</v>
      </c>
      <c r="D23" s="98">
        <v>2.1221356812281288E-2</v>
      </c>
    </row>
    <row r="24" spans="2:4" s="76" customFormat="1" ht="23.25" customHeight="1" x14ac:dyDescent="0.25">
      <c r="B24" s="96" t="s">
        <v>80</v>
      </c>
      <c r="C24" s="97">
        <v>2.1527777777777778E-3</v>
      </c>
      <c r="D24" s="98">
        <v>2.0995597697257021E-2</v>
      </c>
    </row>
    <row r="25" spans="2:4" s="76" customFormat="1" ht="23.25" customHeight="1" thickBot="1" x14ac:dyDescent="0.3">
      <c r="B25" s="99" t="s">
        <v>103</v>
      </c>
      <c r="C25" s="100">
        <v>2.0833333333333329E-3</v>
      </c>
      <c r="D25" s="101">
        <v>2.031832035218421E-2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4"/>
  <dimension ref="B2:D6"/>
  <sheetViews>
    <sheetView showGridLines="0" showZeros="0" topLeftCell="B1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3.25" customHeight="1" x14ac:dyDescent="0.25">
      <c r="B3" s="224" t="s">
        <v>215</v>
      </c>
      <c r="C3" s="225"/>
      <c r="D3" s="226"/>
    </row>
    <row r="4" spans="2:4" s="75" customFormat="1" ht="23.25" customHeight="1" x14ac:dyDescent="0.25">
      <c r="B4" s="227" t="s">
        <v>224</v>
      </c>
      <c r="C4" s="228"/>
      <c r="D4" s="229"/>
    </row>
    <row r="5" spans="2:4" s="75" customFormat="1" ht="23.25" customHeight="1" x14ac:dyDescent="0.25">
      <c r="B5" s="89" t="s">
        <v>10</v>
      </c>
      <c r="C5" s="90" t="s">
        <v>62</v>
      </c>
      <c r="D5" s="91" t="s">
        <v>5</v>
      </c>
    </row>
    <row r="6" spans="2:4" s="75" customFormat="1" ht="23.25" customHeight="1" thickBot="1" x14ac:dyDescent="0.3">
      <c r="B6" s="92"/>
      <c r="C6" s="102"/>
      <c r="D6" s="103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8" t="s">
        <v>48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ht="15.75" thickBot="1" x14ac:dyDescent="0.3">
      <c r="B4" s="191" t="s">
        <v>224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5.8912037037037006E-3</v>
      </c>
      <c r="D7" s="12">
        <f t="shared" ref="D7:D19" si="0">IFERROR(C7/C$20,0)</f>
        <v>0.10188150520416328</v>
      </c>
      <c r="E7" s="12">
        <f t="shared" ref="E7:E19" si="1">IFERROR(C7/C$31,0)</f>
        <v>3.8982921038523397E-2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f>C7+F7</f>
        <v>5.8912037037037006E-3</v>
      </c>
      <c r="J7" s="12">
        <f t="shared" ref="J7:J19" si="4">IFERROR(I7/I$20,0)</f>
        <v>0.10188150520416328</v>
      </c>
      <c r="K7" s="14">
        <f t="shared" ref="K7:K19" si="5">IFERROR(I7/I$31,0)</f>
        <v>3.8982921038523397E-2</v>
      </c>
    </row>
    <row r="8" spans="2:11" x14ac:dyDescent="0.25">
      <c r="B8" s="145" t="s">
        <v>100</v>
      </c>
      <c r="C8" s="11">
        <v>1.0520833333333335E-2</v>
      </c>
      <c r="D8" s="12">
        <f t="shared" si="0"/>
        <v>0.18194555644515617</v>
      </c>
      <c r="E8" s="12">
        <f t="shared" si="1"/>
        <v>6.961782951673437E-2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9" si="6">C8+F8</f>
        <v>1.0520833333333335E-2</v>
      </c>
      <c r="J8" s="12">
        <f t="shared" si="4"/>
        <v>0.18194555644515617</v>
      </c>
      <c r="K8" s="14">
        <f t="shared" si="5"/>
        <v>6.961782951673437E-2</v>
      </c>
    </row>
    <row r="9" spans="2:11" x14ac:dyDescent="0.25">
      <c r="B9" s="10" t="s">
        <v>51</v>
      </c>
      <c r="C9" s="11">
        <v>6.9907407407407383E-3</v>
      </c>
      <c r="D9" s="12">
        <f t="shared" si="0"/>
        <v>0.12089671737389909</v>
      </c>
      <c r="E9" s="12">
        <f t="shared" si="1"/>
        <v>4.62587118020985E-2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6.9907407407407383E-3</v>
      </c>
      <c r="J9" s="12">
        <f t="shared" si="4"/>
        <v>0.12089671737389909</v>
      </c>
      <c r="K9" s="14">
        <f t="shared" si="5"/>
        <v>4.62587118020985E-2</v>
      </c>
    </row>
    <row r="10" spans="2:11" x14ac:dyDescent="0.25">
      <c r="B10" s="10" t="s">
        <v>11</v>
      </c>
      <c r="C10" s="11">
        <v>8.9236111111111079E-3</v>
      </c>
      <c r="D10" s="12">
        <f t="shared" si="0"/>
        <v>0.15432345876701356</v>
      </c>
      <c r="E10" s="12">
        <f t="shared" si="1"/>
        <v>5.9048786091751564E-2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8.9236111111111079E-3</v>
      </c>
      <c r="J10" s="12">
        <f t="shared" si="4"/>
        <v>0.15432345876701356</v>
      </c>
      <c r="K10" s="14">
        <f t="shared" si="5"/>
        <v>5.9048786091751564E-2</v>
      </c>
    </row>
    <row r="11" spans="2:11" x14ac:dyDescent="0.25">
      <c r="B11" s="10" t="s">
        <v>12</v>
      </c>
      <c r="C11" s="11">
        <v>9.1435185185185207E-4</v>
      </c>
      <c r="D11" s="12">
        <f t="shared" si="0"/>
        <v>1.5812650120096083E-2</v>
      </c>
      <c r="E11" s="12">
        <f t="shared" si="1"/>
        <v>6.0503944244466616E-3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9.1435185185185207E-4</v>
      </c>
      <c r="J11" s="12">
        <f t="shared" si="4"/>
        <v>1.5812650120096083E-2</v>
      </c>
      <c r="K11" s="14">
        <f t="shared" si="5"/>
        <v>6.0503944244466616E-3</v>
      </c>
    </row>
    <row r="12" spans="2:11" x14ac:dyDescent="0.25">
      <c r="B12" s="10" t="s">
        <v>162</v>
      </c>
      <c r="C12" s="11">
        <v>1.3518518518518518E-2</v>
      </c>
      <c r="D12" s="12">
        <f t="shared" si="0"/>
        <v>0.23378702962369896</v>
      </c>
      <c r="E12" s="12">
        <f t="shared" si="1"/>
        <v>8.9453932756375948E-2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1.3518518518518518E-2</v>
      </c>
      <c r="J12" s="12">
        <f t="shared" si="4"/>
        <v>0.23378702962369896</v>
      </c>
      <c r="K12" s="14">
        <f t="shared" si="5"/>
        <v>8.9453932756375948E-2</v>
      </c>
    </row>
    <row r="13" spans="2:11" x14ac:dyDescent="0.25">
      <c r="B13" s="10" t="s">
        <v>106</v>
      </c>
      <c r="C13" s="11">
        <v>4.6296296296296293E-4</v>
      </c>
      <c r="D13" s="12">
        <f t="shared" si="0"/>
        <v>8.0064051240992789E-3</v>
      </c>
      <c r="E13" s="12">
        <f t="shared" si="1"/>
        <v>3.0634908478210936E-3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4.6296296296296293E-4</v>
      </c>
      <c r="J13" s="12">
        <f t="shared" si="4"/>
        <v>8.0064051240992789E-3</v>
      </c>
      <c r="K13" s="14">
        <f t="shared" si="5"/>
        <v>3.0634908478210936E-3</v>
      </c>
    </row>
    <row r="14" spans="2:11" x14ac:dyDescent="0.25">
      <c r="B14" s="10" t="s">
        <v>107</v>
      </c>
      <c r="C14" s="11">
        <v>4.6296296296296294E-5</v>
      </c>
      <c r="D14" s="12">
        <f t="shared" si="0"/>
        <v>8.00640512409928E-4</v>
      </c>
      <c r="E14" s="12">
        <f t="shared" si="1"/>
        <v>3.0634908478210937E-4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4.6296296296296294E-5</v>
      </c>
      <c r="J14" s="12">
        <f t="shared" si="4"/>
        <v>8.00640512409928E-4</v>
      </c>
      <c r="K14" s="14">
        <f t="shared" si="5"/>
        <v>3.0634908478210937E-4</v>
      </c>
    </row>
    <row r="15" spans="2:11" x14ac:dyDescent="0.25">
      <c r="B15" s="10" t="s">
        <v>183</v>
      </c>
      <c r="C15" s="11">
        <v>4.9768518518518521E-4</v>
      </c>
      <c r="D15" s="12">
        <f t="shared" si="0"/>
        <v>8.6068855084067263E-3</v>
      </c>
      <c r="E15" s="12">
        <f t="shared" si="1"/>
        <v>3.293252661407676E-3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4.9768518518518521E-4</v>
      </c>
      <c r="J15" s="12">
        <f t="shared" si="4"/>
        <v>8.6068855084067263E-3</v>
      </c>
      <c r="K15" s="14">
        <f t="shared" si="5"/>
        <v>3.293252661407676E-3</v>
      </c>
    </row>
    <row r="16" spans="2:11" x14ac:dyDescent="0.25">
      <c r="B16" s="10" t="s">
        <v>217</v>
      </c>
      <c r="C16" s="11">
        <v>6.3657407407407402E-4</v>
      </c>
      <c r="D16" s="12">
        <f t="shared" ref="D16:D17" si="7">IFERROR(C16/C$20,0)</f>
        <v>1.1008807045636509E-2</v>
      </c>
      <c r="E16" s="12">
        <f t="shared" ref="E16:E17" si="8">IFERROR(C16/C$31,0)</f>
        <v>4.212299915754004E-3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6.3657407407407402E-4</v>
      </c>
      <c r="J16" s="12">
        <f t="shared" ref="J16:J17" si="9">IFERROR(I16/I$20,0)</f>
        <v>1.1008807045636509E-2</v>
      </c>
      <c r="K16" s="14">
        <f t="shared" ref="K16:K17" si="10">IFERROR(I16/I$31,0)</f>
        <v>4.212299915754004E-3</v>
      </c>
    </row>
    <row r="17" spans="2:11" x14ac:dyDescent="0.25">
      <c r="B17" s="10" t="s">
        <v>218</v>
      </c>
      <c r="C17" s="11">
        <v>4.6296296296296298E-4</v>
      </c>
      <c r="D17" s="12">
        <f t="shared" si="7"/>
        <v>8.0064051240992806E-3</v>
      </c>
      <c r="E17" s="12">
        <f t="shared" si="8"/>
        <v>3.063490847821094E-3</v>
      </c>
      <c r="F17" s="11"/>
      <c r="G17" s="12"/>
      <c r="H17" s="12"/>
      <c r="I17" s="11">
        <f t="shared" si="6"/>
        <v>4.6296296296296298E-4</v>
      </c>
      <c r="J17" s="12">
        <f t="shared" si="9"/>
        <v>8.0064051240992806E-3</v>
      </c>
      <c r="K17" s="14">
        <f t="shared" si="10"/>
        <v>3.063490847821094E-3</v>
      </c>
    </row>
    <row r="18" spans="2:11" x14ac:dyDescent="0.25">
      <c r="B18" s="10" t="s">
        <v>163</v>
      </c>
      <c r="C18" s="11">
        <v>3.1250000000000001E-4</v>
      </c>
      <c r="D18" s="12">
        <f t="shared" si="0"/>
        <v>5.4043234587670139E-3</v>
      </c>
      <c r="E18" s="12">
        <f t="shared" si="1"/>
        <v>2.0678563222792383E-3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3.1250000000000001E-4</v>
      </c>
      <c r="J18" s="12">
        <f t="shared" si="4"/>
        <v>5.4043234587670139E-3</v>
      </c>
      <c r="K18" s="14">
        <f t="shared" si="5"/>
        <v>2.0678563222792383E-3</v>
      </c>
    </row>
    <row r="19" spans="2:11" ht="15.75" thickBot="1" x14ac:dyDescent="0.3">
      <c r="B19" s="10" t="s">
        <v>13</v>
      </c>
      <c r="C19" s="11">
        <v>8.6458333333333335E-3</v>
      </c>
      <c r="D19" s="12">
        <f t="shared" si="0"/>
        <v>0.14951961569255406</v>
      </c>
      <c r="E19" s="12">
        <f t="shared" si="1"/>
        <v>5.7210691583058929E-2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8.6458333333333335E-3</v>
      </c>
      <c r="J19" s="12">
        <f t="shared" si="4"/>
        <v>0.14951961569255406</v>
      </c>
      <c r="K19" s="14">
        <f t="shared" si="5"/>
        <v>5.7210691583058929E-2</v>
      </c>
    </row>
    <row r="20" spans="2:11" ht="16.5" thickTop="1" thickBot="1" x14ac:dyDescent="0.3">
      <c r="B20" s="31" t="s">
        <v>3</v>
      </c>
      <c r="C20" s="32">
        <f>SUM(C7:C19)</f>
        <v>5.7824074074074069E-2</v>
      </c>
      <c r="D20" s="33">
        <f>IFERROR(SUM(D7:D19),0)</f>
        <v>1</v>
      </c>
      <c r="E20" s="33">
        <f>IFERROR(SUM(E7:E19),0)</f>
        <v>0.38263000689285454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5.7824074074074069E-2</v>
      </c>
      <c r="J20" s="33">
        <f>IFERROR(SUM(J7:J19),0)</f>
        <v>1</v>
      </c>
      <c r="K20" s="34">
        <f>IFERROR(SUM(K7:K19),0)</f>
        <v>0.38263000689285454</v>
      </c>
    </row>
    <row r="21" spans="2:1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25">
      <c r="B23" s="18" t="s">
        <v>15</v>
      </c>
      <c r="C23" s="11">
        <v>8.252314814814813E-3</v>
      </c>
      <c r="D23" s="19"/>
      <c r="E23" s="12">
        <f>IFERROR(C23/C$31,0)</f>
        <v>5.4606724362410985E-2</v>
      </c>
      <c r="F23" s="11">
        <v>0</v>
      </c>
      <c r="G23" s="19"/>
      <c r="H23" s="12">
        <f>IFERROR(F23/F$31,0)</f>
        <v>0</v>
      </c>
      <c r="I23" s="11">
        <f>C23+F23</f>
        <v>8.252314814814813E-3</v>
      </c>
      <c r="J23" s="19"/>
      <c r="K23" s="14">
        <f>IFERROR(I23/I$31,0)</f>
        <v>5.4606724362410985E-2</v>
      </c>
    </row>
    <row r="24" spans="2:11" x14ac:dyDescent="0.25">
      <c r="B24" s="18" t="s">
        <v>16</v>
      </c>
      <c r="C24" s="11">
        <v>1.273148148148148E-4</v>
      </c>
      <c r="D24" s="19"/>
      <c r="E24" s="12">
        <f t="shared" ref="E24:E28" si="11">IFERROR(C24/C$31,0)</f>
        <v>8.4245998315080073E-4</v>
      </c>
      <c r="F24" s="11">
        <v>0</v>
      </c>
      <c r="G24" s="19"/>
      <c r="H24" s="12">
        <f t="shared" ref="H24:H28" si="12">IFERROR(F24/F$31,0)</f>
        <v>0</v>
      </c>
      <c r="I24" s="11">
        <f t="shared" ref="I24:I28" si="13">C24+F24</f>
        <v>1.273148148148148E-4</v>
      </c>
      <c r="J24" s="19"/>
      <c r="K24" s="14">
        <f t="shared" ref="K24:K28" si="14">IFERROR(I24/I$31,0)</f>
        <v>8.4245998315080073E-4</v>
      </c>
    </row>
    <row r="25" spans="2:11" x14ac:dyDescent="0.25">
      <c r="B25" s="18" t="s">
        <v>17</v>
      </c>
      <c r="C25" s="11">
        <v>3.8657407407407412E-3</v>
      </c>
      <c r="D25" s="19"/>
      <c r="E25" s="12">
        <f t="shared" si="11"/>
        <v>2.5580148579306138E-2</v>
      </c>
      <c r="F25" s="11">
        <v>0</v>
      </c>
      <c r="G25" s="19"/>
      <c r="H25" s="12">
        <f t="shared" si="12"/>
        <v>0</v>
      </c>
      <c r="I25" s="11">
        <f t="shared" si="13"/>
        <v>3.8657407407407412E-3</v>
      </c>
      <c r="J25" s="19"/>
      <c r="K25" s="14">
        <f t="shared" si="14"/>
        <v>2.5580148579306138E-2</v>
      </c>
    </row>
    <row r="26" spans="2:11" x14ac:dyDescent="0.25">
      <c r="B26" s="18" t="s">
        <v>18</v>
      </c>
      <c r="C26" s="11">
        <v>2.5787037037037022E-2</v>
      </c>
      <c r="D26" s="19"/>
      <c r="E26" s="12">
        <f t="shared" si="11"/>
        <v>0.17063644022363483</v>
      </c>
      <c r="F26" s="11">
        <v>0</v>
      </c>
      <c r="G26" s="19"/>
      <c r="H26" s="12">
        <f t="shared" si="12"/>
        <v>0</v>
      </c>
      <c r="I26" s="11">
        <f t="shared" si="13"/>
        <v>2.5787037037037022E-2</v>
      </c>
      <c r="J26" s="19"/>
      <c r="K26" s="14">
        <f t="shared" si="14"/>
        <v>0.17063644022363483</v>
      </c>
    </row>
    <row r="27" spans="2:11" x14ac:dyDescent="0.25">
      <c r="B27" s="18" t="s">
        <v>19</v>
      </c>
      <c r="C27" s="11">
        <v>5.4247685185185114E-2</v>
      </c>
      <c r="D27" s="19"/>
      <c r="E27" s="12">
        <f t="shared" si="11"/>
        <v>0.3589645400934362</v>
      </c>
      <c r="F27" s="11">
        <v>0</v>
      </c>
      <c r="G27" s="19"/>
      <c r="H27" s="12">
        <f t="shared" si="12"/>
        <v>0</v>
      </c>
      <c r="I27" s="11">
        <f t="shared" si="13"/>
        <v>5.4247685185185114E-2</v>
      </c>
      <c r="J27" s="19"/>
      <c r="K27" s="14">
        <f t="shared" si="14"/>
        <v>0.3589645400934362</v>
      </c>
    </row>
    <row r="28" spans="2:11" ht="15.75" thickBot="1" x14ac:dyDescent="0.3">
      <c r="B28" s="23" t="s">
        <v>20</v>
      </c>
      <c r="C28" s="20">
        <v>1.0185185185185184E-3</v>
      </c>
      <c r="D28" s="24"/>
      <c r="E28" s="21">
        <f t="shared" si="11"/>
        <v>6.7396798652064058E-3</v>
      </c>
      <c r="F28" s="20">
        <v>0</v>
      </c>
      <c r="G28" s="24"/>
      <c r="H28" s="21">
        <f t="shared" si="12"/>
        <v>0</v>
      </c>
      <c r="I28" s="11">
        <f t="shared" si="13"/>
        <v>1.0185185185185184E-3</v>
      </c>
      <c r="J28" s="24"/>
      <c r="K28" s="22">
        <f t="shared" si="14"/>
        <v>6.7396798652064058E-3</v>
      </c>
    </row>
    <row r="29" spans="2:11" ht="16.5" thickTop="1" thickBot="1" x14ac:dyDescent="0.3">
      <c r="B29" s="31" t="s">
        <v>3</v>
      </c>
      <c r="C29" s="32">
        <f>SUM(C23:C28)</f>
        <v>9.3298611111111027E-2</v>
      </c>
      <c r="D29" s="33"/>
      <c r="E29" s="33">
        <f>IFERROR(SUM(E23:E28),0)</f>
        <v>0.61736999310714535</v>
      </c>
      <c r="F29" s="32">
        <f>SUM(F23:F28)</f>
        <v>0</v>
      </c>
      <c r="G29" s="33"/>
      <c r="H29" s="33">
        <f>IFERROR(SUM(H23:H28),0)</f>
        <v>0</v>
      </c>
      <c r="I29" s="32">
        <f>SUM(I23:I28)</f>
        <v>9.3298611111111027E-2</v>
      </c>
      <c r="J29" s="33"/>
      <c r="K29" s="34">
        <f>IFERROR(SUM(K23:K28),0)</f>
        <v>0.61736999310714535</v>
      </c>
    </row>
    <row r="30" spans="2:1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 x14ac:dyDescent="0.3">
      <c r="B31" s="31" t="s">
        <v>6</v>
      </c>
      <c r="C31" s="32">
        <f>SUM(C20,C29)</f>
        <v>0.1511226851851851</v>
      </c>
      <c r="D31" s="35"/>
      <c r="E31" s="36">
        <f>IFERROR(SUM(E20,E29),0)</f>
        <v>0.99999999999999989</v>
      </c>
      <c r="F31" s="32">
        <f>SUM(F20,F29)</f>
        <v>0</v>
      </c>
      <c r="G31" s="35"/>
      <c r="H31" s="36">
        <f>IFERROR(SUM(H20,H29),0)</f>
        <v>0</v>
      </c>
      <c r="I31" s="32">
        <f>SUM(I20,I29)</f>
        <v>0.1511226851851851</v>
      </c>
      <c r="J31" s="35"/>
      <c r="K31" s="38">
        <f>IFERROR(SUM(K20,K29),0)</f>
        <v>0.99999999999999989</v>
      </c>
    </row>
    <row r="32" spans="2:11" ht="66" customHeight="1" thickTop="1" thickBot="1" x14ac:dyDescent="0.3">
      <c r="B32" s="185" t="s">
        <v>156</v>
      </c>
      <c r="C32" s="186"/>
      <c r="D32" s="186"/>
      <c r="E32" s="186"/>
      <c r="F32" s="186"/>
      <c r="G32" s="186"/>
      <c r="H32" s="186"/>
      <c r="I32" s="186"/>
      <c r="J32" s="186"/>
      <c r="K32" s="187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5"/>
  <dimension ref="B2:D10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8" t="s">
        <v>214</v>
      </c>
      <c r="C3" s="219"/>
      <c r="D3" s="220"/>
    </row>
    <row r="4" spans="2:4" s="76" customFormat="1" ht="23.25" customHeight="1" x14ac:dyDescent="0.25">
      <c r="B4" s="221" t="s">
        <v>224</v>
      </c>
      <c r="C4" s="222"/>
      <c r="D4" s="223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x14ac:dyDescent="0.25">
      <c r="B6" s="96" t="s">
        <v>223</v>
      </c>
      <c r="C6" s="97">
        <v>8.1712962962962946E-3</v>
      </c>
      <c r="D6" s="98">
        <v>0.3410628019323671</v>
      </c>
    </row>
    <row r="7" spans="2:4" s="76" customFormat="1" ht="23.25" customHeight="1" x14ac:dyDescent="0.25">
      <c r="B7" s="96" t="s">
        <v>103</v>
      </c>
      <c r="C7" s="97">
        <v>6.2037037037037043E-3</v>
      </c>
      <c r="D7" s="98">
        <v>0.25893719806763288</v>
      </c>
    </row>
    <row r="8" spans="2:4" s="76" customFormat="1" ht="23.25" customHeight="1" x14ac:dyDescent="0.25">
      <c r="B8" s="96" t="s">
        <v>247</v>
      </c>
      <c r="C8" s="97">
        <v>4.2708333333333331E-3</v>
      </c>
      <c r="D8" s="98">
        <v>0.17826086956521739</v>
      </c>
    </row>
    <row r="9" spans="2:4" s="76" customFormat="1" ht="23.25" customHeight="1" x14ac:dyDescent="0.25">
      <c r="B9" s="96" t="s">
        <v>280</v>
      </c>
      <c r="C9" s="97">
        <v>2.9976851851851857E-3</v>
      </c>
      <c r="D9" s="98">
        <v>0.12512077294685994</v>
      </c>
    </row>
    <row r="10" spans="2:4" s="76" customFormat="1" ht="23.25" customHeight="1" thickBot="1" x14ac:dyDescent="0.3">
      <c r="B10" s="122" t="s">
        <v>287</v>
      </c>
      <c r="C10" s="123">
        <v>2.3148148148148151E-3</v>
      </c>
      <c r="D10" s="124">
        <v>9.6618357487922732E-2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8" t="s">
        <v>213</v>
      </c>
      <c r="C3" s="219"/>
      <c r="D3" s="220"/>
    </row>
    <row r="4" spans="2:4" s="76" customFormat="1" ht="23.25" customHeight="1" x14ac:dyDescent="0.25">
      <c r="B4" s="221" t="s">
        <v>224</v>
      </c>
      <c r="C4" s="222"/>
      <c r="D4" s="223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8" t="s">
        <v>212</v>
      </c>
      <c r="C3" s="219"/>
      <c r="D3" s="220"/>
    </row>
    <row r="4" spans="2:4" s="76" customFormat="1" ht="23.25" customHeight="1" x14ac:dyDescent="0.25">
      <c r="B4" s="221" t="s">
        <v>224</v>
      </c>
      <c r="C4" s="222"/>
      <c r="D4" s="223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A1:P20"/>
  <sheetViews>
    <sheetView showZeros="0" workbookViewId="0">
      <selection activeCell="A25" sqref="A25:XFD45"/>
    </sheetView>
  </sheetViews>
  <sheetFormatPr defaultRowHeight="15" x14ac:dyDescent="0.25"/>
  <cols>
    <col min="1" max="1" width="39.28515625" bestFit="1" customWidth="1"/>
    <col min="2" max="2" width="17.140625" customWidth="1"/>
  </cols>
  <sheetData>
    <row r="1" spans="1:16" x14ac:dyDescent="0.25">
      <c r="A1" t="s">
        <v>83</v>
      </c>
      <c r="B1" t="s">
        <v>84</v>
      </c>
      <c r="C1" t="s">
        <v>85</v>
      </c>
      <c r="D1" t="s">
        <v>86</v>
      </c>
      <c r="E1" t="s">
        <v>87</v>
      </c>
      <c r="F1" t="s">
        <v>88</v>
      </c>
      <c r="G1" t="s">
        <v>89</v>
      </c>
      <c r="H1" t="s">
        <v>90</v>
      </c>
      <c r="I1" t="s">
        <v>91</v>
      </c>
      <c r="J1" t="s">
        <v>92</v>
      </c>
      <c r="K1" t="s">
        <v>93</v>
      </c>
      <c r="L1" t="s">
        <v>94</v>
      </c>
      <c r="M1" t="s">
        <v>95</v>
      </c>
      <c r="N1" t="s">
        <v>96</v>
      </c>
      <c r="O1" t="s">
        <v>97</v>
      </c>
      <c r="P1" t="s">
        <v>98</v>
      </c>
    </row>
    <row r="2" spans="1:16" x14ac:dyDescent="0.25">
      <c r="A2" t="s">
        <v>37</v>
      </c>
      <c r="B2">
        <v>0</v>
      </c>
      <c r="C2">
        <v>2.0138888888888888E-3</v>
      </c>
      <c r="D2">
        <v>6.030092592592593E-3</v>
      </c>
      <c r="E2">
        <v>0</v>
      </c>
      <c r="F2">
        <v>2.9166666666666672E-3</v>
      </c>
      <c r="G2">
        <v>2.5462962962962956E-3</v>
      </c>
      <c r="H2">
        <v>0</v>
      </c>
      <c r="I2">
        <v>0</v>
      </c>
      <c r="J2">
        <v>6.9444444444444444E-5</v>
      </c>
      <c r="K2">
        <v>0</v>
      </c>
      <c r="L2">
        <v>0</v>
      </c>
      <c r="M2">
        <v>7.7430555555555551E-3</v>
      </c>
      <c r="N2">
        <v>5.393518518518518E-3</v>
      </c>
      <c r="O2">
        <v>1.4120370370370369E-3</v>
      </c>
      <c r="P2">
        <v>9.907407407407403E-3</v>
      </c>
    </row>
    <row r="3" spans="1:16" x14ac:dyDescent="0.25">
      <c r="A3" t="s">
        <v>100</v>
      </c>
      <c r="B3">
        <v>0</v>
      </c>
      <c r="C3">
        <v>9.5370370370370348E-3</v>
      </c>
      <c r="D3">
        <v>1.8819444444444455E-2</v>
      </c>
      <c r="E3">
        <v>5.2083333333333333E-4</v>
      </c>
      <c r="F3">
        <v>8.8425925925925929E-3</v>
      </c>
      <c r="G3">
        <v>2.9629629629629632E-3</v>
      </c>
      <c r="H3">
        <v>0</v>
      </c>
      <c r="I3">
        <v>0</v>
      </c>
      <c r="J3">
        <v>4.5138888888888887E-4</v>
      </c>
      <c r="K3">
        <v>0</v>
      </c>
      <c r="L3">
        <v>0</v>
      </c>
      <c r="M3">
        <v>2.2881944444444448E-2</v>
      </c>
      <c r="N3">
        <v>4.9305555555555552E-3</v>
      </c>
      <c r="O3">
        <v>3.009259259259258E-3</v>
      </c>
      <c r="P3">
        <v>1.4085648148148147E-2</v>
      </c>
    </row>
    <row r="4" spans="1:16" x14ac:dyDescent="0.25">
      <c r="A4" t="s">
        <v>51</v>
      </c>
      <c r="B4">
        <v>0</v>
      </c>
      <c r="C4">
        <v>1.4351851851851852E-3</v>
      </c>
      <c r="D4">
        <v>2.8124999999999999E-3</v>
      </c>
      <c r="E4">
        <v>0</v>
      </c>
      <c r="F4">
        <v>1.8518518518518515E-3</v>
      </c>
      <c r="G4">
        <v>4.9768518518518521E-4</v>
      </c>
      <c r="I4">
        <v>0</v>
      </c>
      <c r="J4">
        <v>3.3564814814814818E-4</v>
      </c>
      <c r="K4">
        <v>0</v>
      </c>
      <c r="L4">
        <v>0</v>
      </c>
      <c r="M4">
        <v>6.2731481481481466E-3</v>
      </c>
      <c r="N4">
        <v>6.145833333333333E-3</v>
      </c>
      <c r="O4">
        <v>1.9675925925925928E-3</v>
      </c>
      <c r="P4">
        <v>1.4131944444444442E-2</v>
      </c>
    </row>
    <row r="5" spans="1:16" x14ac:dyDescent="0.25">
      <c r="A5" t="s">
        <v>11</v>
      </c>
      <c r="B5">
        <v>0</v>
      </c>
      <c r="C5">
        <v>6.7592592592592591E-3</v>
      </c>
      <c r="D5">
        <v>1.4201388888888887E-2</v>
      </c>
      <c r="E5">
        <v>4.7453703703703698E-4</v>
      </c>
      <c r="F5">
        <v>1.1712962962962961E-2</v>
      </c>
      <c r="G5">
        <v>2.3032407407407407E-3</v>
      </c>
      <c r="I5">
        <v>0</v>
      </c>
      <c r="J5">
        <v>5.2083333333333333E-4</v>
      </c>
      <c r="K5">
        <v>0</v>
      </c>
      <c r="L5">
        <v>0</v>
      </c>
      <c r="M5">
        <v>2.6226851851851838E-2</v>
      </c>
      <c r="N5">
        <v>7.7430555555555525E-3</v>
      </c>
      <c r="O5">
        <v>5.4861111111111091E-3</v>
      </c>
      <c r="P5">
        <v>1.804398148148147E-2</v>
      </c>
    </row>
    <row r="6" spans="1:16" x14ac:dyDescent="0.25">
      <c r="A6" t="s">
        <v>12</v>
      </c>
      <c r="B6">
        <v>0</v>
      </c>
      <c r="C6">
        <v>2.8356481481481479E-3</v>
      </c>
      <c r="D6">
        <v>2.2916666666666667E-3</v>
      </c>
      <c r="E6">
        <v>0</v>
      </c>
      <c r="F6">
        <v>1.9328703703703704E-3</v>
      </c>
      <c r="G6">
        <v>3.5879629629629629E-4</v>
      </c>
      <c r="H6">
        <v>0</v>
      </c>
      <c r="I6">
        <v>0</v>
      </c>
      <c r="J6">
        <v>3.1250000000000001E-4</v>
      </c>
      <c r="K6">
        <v>0</v>
      </c>
      <c r="L6">
        <v>0</v>
      </c>
      <c r="M6">
        <v>1.724537037037037E-3</v>
      </c>
      <c r="N6">
        <v>2.5694444444444445E-3</v>
      </c>
      <c r="O6">
        <v>9.4907407407407408E-4</v>
      </c>
      <c r="P6">
        <v>6.7708333333333344E-3</v>
      </c>
    </row>
    <row r="7" spans="1:16" x14ac:dyDescent="0.25">
      <c r="A7" t="s">
        <v>162</v>
      </c>
      <c r="B7">
        <v>0</v>
      </c>
      <c r="C7">
        <v>5.3356481481481484E-3</v>
      </c>
      <c r="D7">
        <v>1.5358796296296294E-2</v>
      </c>
      <c r="E7">
        <v>4.6296296296296298E-4</v>
      </c>
      <c r="F7">
        <v>6.3078703703703717E-3</v>
      </c>
      <c r="G7">
        <v>3.1250000000000002E-3</v>
      </c>
      <c r="H7">
        <v>0</v>
      </c>
      <c r="I7">
        <v>0</v>
      </c>
      <c r="J7">
        <v>4.0509259259259258E-4</v>
      </c>
      <c r="K7">
        <v>0</v>
      </c>
      <c r="L7">
        <v>0</v>
      </c>
      <c r="M7">
        <v>2.3842592592592582E-2</v>
      </c>
      <c r="N7">
        <v>2.0254629629629629E-3</v>
      </c>
      <c r="O7">
        <v>1.2384259259259258E-3</v>
      </c>
      <c r="P7">
        <v>6.4814814814814813E-3</v>
      </c>
    </row>
    <row r="8" spans="1:16" x14ac:dyDescent="0.25">
      <c r="A8" t="s">
        <v>106</v>
      </c>
      <c r="C8">
        <v>1.1111111111111111E-3</v>
      </c>
      <c r="D8">
        <v>3.6805555555555558E-3</v>
      </c>
      <c r="E8">
        <v>0</v>
      </c>
      <c r="F8">
        <v>2.6620370370370372E-4</v>
      </c>
      <c r="J8">
        <v>0</v>
      </c>
      <c r="M8">
        <v>6.134259259259259E-4</v>
      </c>
      <c r="N8">
        <v>7.5231481481481482E-4</v>
      </c>
      <c r="O8">
        <v>4.7453703703703698E-4</v>
      </c>
      <c r="P8">
        <v>1.747685185185185E-3</v>
      </c>
    </row>
    <row r="9" spans="1:16" x14ac:dyDescent="0.25">
      <c r="A9" t="s">
        <v>107</v>
      </c>
      <c r="C9">
        <v>5.2083333333333333E-4</v>
      </c>
      <c r="D9">
        <v>2.5462962962962961E-4</v>
      </c>
      <c r="F9">
        <v>2.6620370370370372E-4</v>
      </c>
      <c r="M9">
        <v>0</v>
      </c>
      <c r="N9">
        <v>1.273148148148148E-4</v>
      </c>
      <c r="O9">
        <v>3.2407407407407406E-4</v>
      </c>
      <c r="P9">
        <v>1.4004629629629629E-3</v>
      </c>
    </row>
    <row r="10" spans="1:16" x14ac:dyDescent="0.25">
      <c r="A10" t="s">
        <v>183</v>
      </c>
      <c r="C10">
        <v>9.837962962962962E-4</v>
      </c>
      <c r="D10">
        <v>6.3657407407407413E-4</v>
      </c>
      <c r="F10">
        <v>5.4398148148148144E-4</v>
      </c>
      <c r="H10">
        <v>0</v>
      </c>
      <c r="I10">
        <v>0</v>
      </c>
      <c r="J10">
        <v>0</v>
      </c>
      <c r="K10">
        <v>0</v>
      </c>
      <c r="L10">
        <v>0</v>
      </c>
      <c r="M10">
        <v>1.9791666666666664E-3</v>
      </c>
      <c r="N10">
        <v>0</v>
      </c>
      <c r="O10">
        <v>0</v>
      </c>
      <c r="P10">
        <v>1.3888888888888889E-4</v>
      </c>
    </row>
    <row r="11" spans="1:16" x14ac:dyDescent="0.25">
      <c r="A11" s="179" t="s">
        <v>217</v>
      </c>
      <c r="C11">
        <v>4.1666666666666669E-4</v>
      </c>
      <c r="D11">
        <v>2.7777777777777778E-4</v>
      </c>
      <c r="F11">
        <v>6.3657407407407413E-4</v>
      </c>
      <c r="J11">
        <v>0</v>
      </c>
      <c r="M11">
        <v>1.5972222222222221E-3</v>
      </c>
      <c r="N11">
        <v>3.2407407407407406E-4</v>
      </c>
      <c r="P11">
        <v>7.7546296296296293E-4</v>
      </c>
    </row>
    <row r="12" spans="1:16" x14ac:dyDescent="0.25">
      <c r="A12" s="179" t="s">
        <v>218</v>
      </c>
      <c r="C12">
        <v>2.8935185185185189E-4</v>
      </c>
      <c r="D12">
        <v>9.1435185185185185E-4</v>
      </c>
      <c r="F12">
        <v>1.7361111111111112E-4</v>
      </c>
      <c r="I12">
        <v>0</v>
      </c>
      <c r="J12">
        <v>0</v>
      </c>
      <c r="K12">
        <v>0</v>
      </c>
      <c r="L12">
        <v>0</v>
      </c>
      <c r="N12">
        <v>1.9675925925925926E-4</v>
      </c>
      <c r="O12">
        <v>3.5879629629629629E-4</v>
      </c>
      <c r="P12">
        <v>4.7453703703703704E-4</v>
      </c>
    </row>
    <row r="13" spans="1:16" x14ac:dyDescent="0.25">
      <c r="A13" t="s">
        <v>163</v>
      </c>
      <c r="C13">
        <v>3.1250000000000001E-4</v>
      </c>
      <c r="D13">
        <v>6.134259259259259E-4</v>
      </c>
      <c r="E13">
        <v>2.4305555555555552E-4</v>
      </c>
      <c r="F13">
        <v>2.4305555555555552E-4</v>
      </c>
      <c r="M13">
        <v>1.0416666666666667E-3</v>
      </c>
      <c r="N13">
        <v>3.2407407407407406E-4</v>
      </c>
      <c r="O13">
        <v>7.1759259259259259E-4</v>
      </c>
      <c r="P13">
        <v>9.3750000000000007E-4</v>
      </c>
    </row>
    <row r="14" spans="1:16" x14ac:dyDescent="0.25">
      <c r="A14" t="s">
        <v>13</v>
      </c>
      <c r="B14">
        <v>0</v>
      </c>
      <c r="C14">
        <v>8.2175925925925927E-4</v>
      </c>
      <c r="D14">
        <v>1.0416666666666667E-3</v>
      </c>
      <c r="E14">
        <v>0</v>
      </c>
      <c r="F14">
        <v>3.2638888888888891E-3</v>
      </c>
      <c r="G14">
        <v>0</v>
      </c>
      <c r="I14">
        <v>0</v>
      </c>
      <c r="J14">
        <v>0</v>
      </c>
      <c r="K14">
        <v>0</v>
      </c>
      <c r="L14">
        <v>0</v>
      </c>
      <c r="M14">
        <v>4.7106481481481496E-3</v>
      </c>
      <c r="N14">
        <v>4.5138888888888887E-4</v>
      </c>
      <c r="O14">
        <v>1.25E-3</v>
      </c>
      <c r="P14">
        <v>2.2800925925925927E-3</v>
      </c>
    </row>
    <row r="15" spans="1:16" x14ac:dyDescent="0.25">
      <c r="A15" t="s">
        <v>15</v>
      </c>
      <c r="B15">
        <v>0</v>
      </c>
      <c r="C15">
        <v>2.6157407407407405E-3</v>
      </c>
      <c r="D15">
        <v>6.9328703703703705E-3</v>
      </c>
      <c r="E15">
        <v>9.9537037037037042E-4</v>
      </c>
      <c r="F15">
        <v>5.3356481481481475E-3</v>
      </c>
      <c r="G15">
        <v>3.0092592592592595E-4</v>
      </c>
      <c r="I15">
        <v>0</v>
      </c>
      <c r="J15">
        <v>5.3240740740740744E-4</v>
      </c>
      <c r="K15">
        <v>0</v>
      </c>
      <c r="L15">
        <v>0</v>
      </c>
      <c r="M15">
        <v>1.1273148148148154E-2</v>
      </c>
      <c r="N15">
        <v>2.4074074074074072E-3</v>
      </c>
      <c r="O15">
        <v>1.8634259259259259E-3</v>
      </c>
      <c r="P15">
        <v>8.2754629629629636E-3</v>
      </c>
    </row>
    <row r="16" spans="1:16" x14ac:dyDescent="0.25">
      <c r="A16" t="s">
        <v>16</v>
      </c>
      <c r="B16">
        <v>0</v>
      </c>
      <c r="C16">
        <v>1.3541666666666667E-3</v>
      </c>
      <c r="D16">
        <v>1.0532407407407407E-3</v>
      </c>
      <c r="F16">
        <v>0</v>
      </c>
      <c r="I16">
        <v>0</v>
      </c>
      <c r="J16">
        <v>0</v>
      </c>
      <c r="K16">
        <v>0</v>
      </c>
      <c r="L16">
        <v>0</v>
      </c>
      <c r="M16">
        <v>0</v>
      </c>
      <c r="P16">
        <v>0</v>
      </c>
    </row>
    <row r="17" spans="1:16" x14ac:dyDescent="0.25">
      <c r="A17" t="s">
        <v>17</v>
      </c>
      <c r="B17">
        <v>0</v>
      </c>
      <c r="C17">
        <v>1.3541666666666667E-3</v>
      </c>
      <c r="D17">
        <v>4.6990740740740743E-3</v>
      </c>
      <c r="E17">
        <v>1.5046296296296297E-4</v>
      </c>
      <c r="F17">
        <v>1.1805555555555556E-3</v>
      </c>
      <c r="G17">
        <v>2.5462962962962961E-4</v>
      </c>
      <c r="I17">
        <v>0</v>
      </c>
      <c r="J17">
        <v>0</v>
      </c>
      <c r="K17">
        <v>0</v>
      </c>
      <c r="L17">
        <v>0</v>
      </c>
      <c r="M17">
        <v>2.2106481481481486E-3</v>
      </c>
      <c r="N17">
        <v>1.0879629629629631E-3</v>
      </c>
      <c r="O17">
        <v>8.6805555555555551E-4</v>
      </c>
      <c r="P17">
        <v>3.4722222222222212E-3</v>
      </c>
    </row>
    <row r="18" spans="1:16" x14ac:dyDescent="0.25">
      <c r="A18" t="s">
        <v>18</v>
      </c>
      <c r="B18">
        <v>0</v>
      </c>
      <c r="C18">
        <v>2.0949074074074073E-3</v>
      </c>
      <c r="D18">
        <v>8.2175925925925923E-3</v>
      </c>
      <c r="E18">
        <v>5.4398148148148144E-4</v>
      </c>
      <c r="F18">
        <v>4.3518518518518515E-3</v>
      </c>
      <c r="G18">
        <v>5.3240740740740744E-4</v>
      </c>
      <c r="H18">
        <v>0</v>
      </c>
      <c r="I18">
        <v>0</v>
      </c>
      <c r="J18">
        <v>1.3888888888888889E-4</v>
      </c>
      <c r="K18">
        <v>0</v>
      </c>
      <c r="L18">
        <v>0</v>
      </c>
      <c r="M18">
        <v>7.9745370370370369E-3</v>
      </c>
      <c r="N18">
        <v>2.6851851851851854E-3</v>
      </c>
      <c r="O18">
        <v>3.5416666666666661E-3</v>
      </c>
      <c r="P18">
        <v>7.6504629629629631E-3</v>
      </c>
    </row>
    <row r="19" spans="1:16" x14ac:dyDescent="0.25">
      <c r="A19" t="s">
        <v>19</v>
      </c>
      <c r="B19">
        <v>0</v>
      </c>
      <c r="C19">
        <v>5.023148148148149E-3</v>
      </c>
      <c r="D19">
        <v>1.5891203703703703E-2</v>
      </c>
      <c r="E19">
        <v>9.9537037037037042E-4</v>
      </c>
      <c r="F19">
        <v>4.8611111111111103E-3</v>
      </c>
      <c r="G19">
        <v>4.7453703703703698E-4</v>
      </c>
      <c r="H19">
        <v>0</v>
      </c>
      <c r="I19">
        <v>0</v>
      </c>
      <c r="J19">
        <v>2.6620370370370372E-4</v>
      </c>
      <c r="K19">
        <v>0</v>
      </c>
      <c r="L19">
        <v>0</v>
      </c>
      <c r="M19">
        <v>2.1296296296296296E-2</v>
      </c>
      <c r="N19">
        <v>9.7222222222222189E-3</v>
      </c>
      <c r="O19">
        <v>6.782407407407408E-3</v>
      </c>
      <c r="P19">
        <v>2.2951388888888886E-2</v>
      </c>
    </row>
    <row r="20" spans="1:16" x14ac:dyDescent="0.25">
      <c r="A20" t="s">
        <v>20</v>
      </c>
      <c r="B20">
        <v>0</v>
      </c>
      <c r="C20">
        <v>0</v>
      </c>
      <c r="D20">
        <v>0</v>
      </c>
      <c r="I20">
        <v>0</v>
      </c>
      <c r="K20">
        <v>0</v>
      </c>
      <c r="L20">
        <v>0</v>
      </c>
      <c r="M20">
        <v>0</v>
      </c>
      <c r="N20">
        <v>1.8055555555555555E-3</v>
      </c>
      <c r="O20">
        <v>8.2175925925925927E-4</v>
      </c>
      <c r="P20">
        <v>5.0925925925925939E-3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A1:V28"/>
  <sheetViews>
    <sheetView showZeros="0" workbookViewId="0">
      <selection activeCell="A29" sqref="A29:XFD49"/>
    </sheetView>
  </sheetViews>
  <sheetFormatPr defaultRowHeight="15" x14ac:dyDescent="0.25"/>
  <cols>
    <col min="1" max="1" width="40.5703125" style="72" bestFit="1" customWidth="1"/>
    <col min="2" max="30" width="9.140625" style="72"/>
    <col min="31" max="31" width="9.7109375" style="72" bestFit="1" customWidth="1"/>
    <col min="32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1.3263888888888884E-2</v>
      </c>
      <c r="C2" s="72">
        <v>6.8634259259259256E-3</v>
      </c>
      <c r="D2" s="73">
        <f>B2/F2</f>
        <v>0.65899942495687169</v>
      </c>
      <c r="E2" s="73">
        <f>C2/F2</f>
        <v>0.34100057504312831</v>
      </c>
      <c r="F2" s="72">
        <f>SUM(B2:C2)</f>
        <v>2.012731481481481E-2</v>
      </c>
    </row>
    <row r="3" spans="1:10" x14ac:dyDescent="0.25">
      <c r="A3" s="72" t="s">
        <v>100</v>
      </c>
      <c r="B3" s="72">
        <v>2.1435185185185182E-2</v>
      </c>
      <c r="C3" s="72">
        <v>8.0324074074074048E-3</v>
      </c>
      <c r="D3" s="73">
        <f t="shared" ref="D3:D20" si="0">B3/F3</f>
        <v>0.72741555380989786</v>
      </c>
      <c r="E3" s="73">
        <f t="shared" ref="E3:E20" si="1">C3/F3</f>
        <v>0.27258444619010208</v>
      </c>
      <c r="F3" s="72">
        <f t="shared" ref="F3:F20" si="2">SUM(B3:C3)</f>
        <v>2.9467592592592587E-2</v>
      </c>
    </row>
    <row r="4" spans="1:10" x14ac:dyDescent="0.25">
      <c r="A4" s="72" t="s">
        <v>51</v>
      </c>
      <c r="B4" s="72">
        <v>1.5416666666666665E-2</v>
      </c>
      <c r="C4" s="72">
        <v>8.7152777777777767E-3</v>
      </c>
      <c r="D4" s="73">
        <f t="shared" si="0"/>
        <v>0.63884892086330936</v>
      </c>
      <c r="E4" s="73">
        <f t="shared" si="1"/>
        <v>0.36115107913669064</v>
      </c>
      <c r="F4" s="72">
        <f t="shared" si="2"/>
        <v>2.4131944444444442E-2</v>
      </c>
    </row>
    <row r="5" spans="1:10" x14ac:dyDescent="0.25">
      <c r="A5" s="72" t="s">
        <v>11</v>
      </c>
      <c r="B5" s="72">
        <v>2.7916666666666652E-2</v>
      </c>
      <c r="C5" s="72">
        <v>1.3437499999999995E-2</v>
      </c>
      <c r="D5" s="73">
        <f t="shared" si="0"/>
        <v>0.67506297229219137</v>
      </c>
      <c r="E5" s="73">
        <f t="shared" si="1"/>
        <v>0.32493702770780858</v>
      </c>
      <c r="F5" s="72">
        <f t="shared" si="2"/>
        <v>4.135416666666665E-2</v>
      </c>
    </row>
    <row r="6" spans="1:10" x14ac:dyDescent="0.25">
      <c r="A6" s="72" t="s">
        <v>12</v>
      </c>
      <c r="B6" s="72">
        <v>5.6018518518518535E-3</v>
      </c>
      <c r="C6" s="72">
        <v>3.6921296296296294E-3</v>
      </c>
      <c r="D6" s="73">
        <f t="shared" si="0"/>
        <v>0.60273972602739734</v>
      </c>
      <c r="E6" s="73">
        <f t="shared" si="1"/>
        <v>0.39726027397260266</v>
      </c>
      <c r="F6" s="72">
        <f t="shared" si="2"/>
        <v>9.2939814814814829E-3</v>
      </c>
    </row>
    <row r="7" spans="1:10" x14ac:dyDescent="0.25">
      <c r="A7" s="72" t="s">
        <v>162</v>
      </c>
      <c r="B7" s="72">
        <v>8.9236111111111113E-3</v>
      </c>
      <c r="C7" s="72">
        <v>3.2638888888888887E-3</v>
      </c>
      <c r="D7" s="73">
        <f t="shared" si="0"/>
        <v>0.73219373219373218</v>
      </c>
      <c r="E7" s="73">
        <f t="shared" si="1"/>
        <v>0.26780626780626776</v>
      </c>
      <c r="F7" s="72">
        <f t="shared" si="2"/>
        <v>1.21875E-2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2.2685185185185187E-3</v>
      </c>
      <c r="C8" s="72">
        <v>1.2268518518518518E-3</v>
      </c>
      <c r="D8" s="73">
        <f t="shared" si="0"/>
        <v>0.64900662251655628</v>
      </c>
      <c r="E8" s="73">
        <f t="shared" si="1"/>
        <v>0.35099337748344367</v>
      </c>
      <c r="F8" s="72">
        <f t="shared" si="2"/>
        <v>3.4953703703703705E-3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1.5740740740740739E-3</v>
      </c>
      <c r="C9" s="72">
        <v>4.5138888888888887E-4</v>
      </c>
      <c r="D9" s="73">
        <f t="shared" si="0"/>
        <v>0.77714285714285714</v>
      </c>
      <c r="E9" s="73">
        <f t="shared" si="1"/>
        <v>0.22285714285714286</v>
      </c>
      <c r="F9" s="72">
        <f t="shared" si="2"/>
        <v>2.0254629629629629E-3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183</v>
      </c>
      <c r="B10" s="72">
        <v>1.3888888888888889E-4</v>
      </c>
      <c r="C10" s="72">
        <v>0</v>
      </c>
      <c r="D10" s="73">
        <f t="shared" si="0"/>
        <v>1</v>
      </c>
      <c r="E10" s="73">
        <f t="shared" si="1"/>
        <v>0</v>
      </c>
      <c r="F10" s="72">
        <f t="shared" si="2"/>
        <v>1.3888888888888889E-4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217</v>
      </c>
      <c r="B11" s="72">
        <v>1.0995370370370369E-3</v>
      </c>
      <c r="C11" s="72">
        <v>3.2407407407407406E-4</v>
      </c>
      <c r="D11" s="73">
        <f t="shared" si="0"/>
        <v>0.77235772357723576</v>
      </c>
      <c r="E11" s="73">
        <f t="shared" si="1"/>
        <v>0.22764227642276424</v>
      </c>
      <c r="F11" s="72">
        <f t="shared" si="2"/>
        <v>1.423611111111111E-3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218</v>
      </c>
      <c r="B12" s="72">
        <v>0</v>
      </c>
      <c r="C12" s="72">
        <v>9.1435185185185185E-4</v>
      </c>
      <c r="D12" s="73">
        <f t="shared" si="0"/>
        <v>0</v>
      </c>
      <c r="E12" s="73">
        <f t="shared" si="1"/>
        <v>1</v>
      </c>
      <c r="F12" s="72">
        <f t="shared" si="2"/>
        <v>9.1435185185185185E-4</v>
      </c>
    </row>
    <row r="13" spans="1:10" x14ac:dyDescent="0.25">
      <c r="A13" s="72" t="s">
        <v>163</v>
      </c>
      <c r="B13" s="72">
        <v>1.9791666666666668E-3</v>
      </c>
      <c r="C13" s="72">
        <v>1.0416666666666667E-3</v>
      </c>
      <c r="D13" s="73">
        <f t="shared" si="0"/>
        <v>0.65517241379310343</v>
      </c>
      <c r="E13" s="73">
        <f t="shared" si="1"/>
        <v>0.34482758620689652</v>
      </c>
      <c r="F13" s="72">
        <f t="shared" si="2"/>
        <v>3.0208333333333337E-3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13</v>
      </c>
      <c r="B14" s="72">
        <v>3.7962962962962967E-3</v>
      </c>
      <c r="C14" s="72">
        <v>1.701388888888889E-3</v>
      </c>
      <c r="D14" s="73">
        <f t="shared" si="0"/>
        <v>0.69052631578947377</v>
      </c>
      <c r="E14" s="73">
        <f t="shared" si="1"/>
        <v>0.30947368421052635</v>
      </c>
      <c r="F14" s="72">
        <f t="shared" si="2"/>
        <v>5.4976851851851853E-3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15</v>
      </c>
      <c r="B15" s="72">
        <v>1.2546296296296297E-2</v>
      </c>
      <c r="C15" s="72">
        <v>4.2708333333333331E-3</v>
      </c>
      <c r="D15" s="73">
        <f t="shared" si="0"/>
        <v>0.74604267033723337</v>
      </c>
      <c r="E15" s="73">
        <f t="shared" si="1"/>
        <v>0.25395732966276668</v>
      </c>
      <c r="F15" s="72">
        <f t="shared" si="2"/>
        <v>1.681712962962963E-2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16</v>
      </c>
      <c r="B16" s="72">
        <v>0</v>
      </c>
      <c r="C16" s="72">
        <v>0</v>
      </c>
      <c r="D16" s="73" t="e">
        <f t="shared" si="0"/>
        <v>#DIV/0!</v>
      </c>
      <c r="E16" s="73" t="e">
        <f t="shared" si="1"/>
        <v>#DIV/0!</v>
      </c>
      <c r="F16" s="72">
        <f t="shared" si="2"/>
        <v>0</v>
      </c>
      <c r="G16" s="72">
        <v>0</v>
      </c>
      <c r="H16" s="72">
        <v>0</v>
      </c>
      <c r="I16" s="72">
        <v>0</v>
      </c>
      <c r="J16" s="72">
        <v>0</v>
      </c>
    </row>
    <row r="17" spans="1:22" x14ac:dyDescent="0.25">
      <c r="A17" s="72" t="s">
        <v>17</v>
      </c>
      <c r="B17" s="72">
        <v>5.4282407407407404E-3</v>
      </c>
      <c r="C17" s="72">
        <v>1.9560185185185184E-3</v>
      </c>
      <c r="D17" s="73">
        <f t="shared" si="0"/>
        <v>0.73510971786833856</v>
      </c>
      <c r="E17" s="73">
        <f t="shared" si="1"/>
        <v>0.26489028213166144</v>
      </c>
      <c r="F17" s="72">
        <f t="shared" si="2"/>
        <v>7.3842592592592588E-3</v>
      </c>
      <c r="G17" s="72">
        <v>0</v>
      </c>
      <c r="H17" s="72">
        <v>0</v>
      </c>
      <c r="I17" s="72">
        <v>0</v>
      </c>
      <c r="J17" s="72">
        <v>0</v>
      </c>
    </row>
    <row r="18" spans="1:22" x14ac:dyDescent="0.25">
      <c r="A18" s="72" t="s">
        <v>18</v>
      </c>
      <c r="B18" s="72">
        <v>1.3877314814814815E-2</v>
      </c>
      <c r="C18" s="72">
        <v>6.2268518518518515E-3</v>
      </c>
      <c r="D18" s="73">
        <f t="shared" si="0"/>
        <v>0.69027058146229137</v>
      </c>
      <c r="E18" s="73">
        <f t="shared" si="1"/>
        <v>0.30972941853770869</v>
      </c>
      <c r="F18" s="72">
        <f t="shared" si="2"/>
        <v>2.0104166666666666E-2</v>
      </c>
      <c r="G18" s="72">
        <v>0</v>
      </c>
      <c r="H18" s="72">
        <v>0</v>
      </c>
      <c r="I18" s="72">
        <v>0</v>
      </c>
      <c r="J18" s="72">
        <v>0</v>
      </c>
    </row>
    <row r="19" spans="1:22" x14ac:dyDescent="0.25">
      <c r="A19" s="72" t="s">
        <v>19</v>
      </c>
      <c r="B19" s="72">
        <v>2.4178240740740736E-2</v>
      </c>
      <c r="C19" s="72">
        <v>1.938657407407407E-2</v>
      </c>
      <c r="D19" s="73">
        <f t="shared" si="0"/>
        <v>0.55499468650371941</v>
      </c>
      <c r="E19" s="73">
        <f t="shared" si="1"/>
        <v>0.44500531349628053</v>
      </c>
      <c r="F19" s="72">
        <f t="shared" si="2"/>
        <v>4.3564814814814806E-2</v>
      </c>
      <c r="G19" s="72">
        <v>0</v>
      </c>
      <c r="H19" s="72">
        <v>0</v>
      </c>
      <c r="I19" s="72">
        <v>0</v>
      </c>
      <c r="J19" s="72">
        <v>0</v>
      </c>
    </row>
    <row r="20" spans="1:22" x14ac:dyDescent="0.25">
      <c r="A20" s="72" t="s">
        <v>20</v>
      </c>
      <c r="B20" s="72">
        <v>7.7199074074074088E-3</v>
      </c>
      <c r="C20" s="72">
        <v>2.627314814814815E-3</v>
      </c>
      <c r="D20" s="73">
        <f t="shared" si="0"/>
        <v>0.74608501118568238</v>
      </c>
      <c r="E20" s="73">
        <f t="shared" si="1"/>
        <v>0.25391498881431768</v>
      </c>
      <c r="F20" s="72">
        <f t="shared" si="2"/>
        <v>1.0347222222222223E-2</v>
      </c>
      <c r="G20" s="72">
        <v>0</v>
      </c>
      <c r="H20" s="72">
        <v>0</v>
      </c>
      <c r="I20" s="72">
        <v>0</v>
      </c>
      <c r="J20" s="72">
        <v>0</v>
      </c>
    </row>
    <row r="26" spans="1:22" s="183" customFormat="1" x14ac:dyDescent="0.25"/>
    <row r="27" spans="1:22" s="183" customFormat="1" x14ac:dyDescent="0.25"/>
    <row r="28" spans="1:22" customFormat="1" x14ac:dyDescent="0.25"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</row>
  </sheetData>
  <pageMargins left="0.7" right="0.7" top="0.75" bottom="0.75" header="0.3" footer="0.3"/>
  <pageSetup paperSize="9" orientation="portrait" horizontalDpi="300" verticalDpi="30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A1:J20"/>
  <sheetViews>
    <sheetView showZeros="0" topLeftCell="A19" workbookViewId="0">
      <selection activeCell="A24" sqref="A24:XFD4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6.9444444444444444E-5</v>
      </c>
      <c r="C2" s="72">
        <v>0</v>
      </c>
      <c r="D2" s="73">
        <f>B2/F2</f>
        <v>1</v>
      </c>
      <c r="E2" s="73">
        <f>C2/F2</f>
        <v>0</v>
      </c>
      <c r="F2" s="72">
        <v>6.9444444444444444E-5</v>
      </c>
    </row>
    <row r="3" spans="1:10" x14ac:dyDescent="0.25">
      <c r="A3" s="72" t="s">
        <v>100</v>
      </c>
      <c r="B3" s="72">
        <v>4.5138888888888887E-4</v>
      </c>
      <c r="D3" s="73">
        <f t="shared" ref="D3:D20" si="0">B3/F3</f>
        <v>1</v>
      </c>
      <c r="E3" s="73">
        <f t="shared" ref="E3:E20" si="1">C3/F3</f>
        <v>0</v>
      </c>
      <c r="F3" s="72">
        <v>4.5138888888888887E-4</v>
      </c>
    </row>
    <row r="4" spans="1:10" x14ac:dyDescent="0.25">
      <c r="A4" s="72" t="s">
        <v>51</v>
      </c>
      <c r="B4" s="72">
        <v>3.3564814814814818E-4</v>
      </c>
      <c r="C4" s="72">
        <v>0</v>
      </c>
      <c r="D4" s="73">
        <f t="shared" si="0"/>
        <v>1</v>
      </c>
      <c r="E4" s="73">
        <f t="shared" si="1"/>
        <v>0</v>
      </c>
      <c r="F4" s="72">
        <v>3.3564814814814818E-4</v>
      </c>
    </row>
    <row r="5" spans="1:10" x14ac:dyDescent="0.25">
      <c r="A5" s="72" t="s">
        <v>11</v>
      </c>
      <c r="B5" s="72">
        <v>5.2083333333333333E-4</v>
      </c>
      <c r="D5" s="73">
        <f t="shared" si="0"/>
        <v>1</v>
      </c>
      <c r="E5" s="73">
        <f t="shared" si="1"/>
        <v>0</v>
      </c>
      <c r="F5" s="72">
        <v>5.2083333333333333E-4</v>
      </c>
    </row>
    <row r="6" spans="1:10" x14ac:dyDescent="0.25">
      <c r="A6" s="72" t="s">
        <v>12</v>
      </c>
      <c r="C6" s="72">
        <v>3.1250000000000001E-4</v>
      </c>
      <c r="D6" s="73">
        <f t="shared" si="0"/>
        <v>0</v>
      </c>
      <c r="E6" s="73">
        <f t="shared" si="1"/>
        <v>1</v>
      </c>
      <c r="F6" s="72">
        <v>3.1250000000000001E-4</v>
      </c>
    </row>
    <row r="7" spans="1:10" x14ac:dyDescent="0.25">
      <c r="A7" s="72" t="s">
        <v>162</v>
      </c>
      <c r="B7" s="72">
        <v>4.0509259259259258E-4</v>
      </c>
      <c r="C7" s="72">
        <v>0</v>
      </c>
      <c r="D7" s="73">
        <f t="shared" si="0"/>
        <v>1</v>
      </c>
      <c r="E7" s="73">
        <f t="shared" si="1"/>
        <v>0</v>
      </c>
      <c r="F7" s="72">
        <v>4.0509259259259258E-4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D9" s="73" t="e">
        <f t="shared" si="0"/>
        <v>#DIV/0!</v>
      </c>
      <c r="E9" s="73" t="e">
        <f t="shared" si="1"/>
        <v>#DIV/0!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183</v>
      </c>
      <c r="B10" s="72">
        <v>0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217</v>
      </c>
      <c r="B11" s="72">
        <v>0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218</v>
      </c>
      <c r="C12" s="72">
        <v>0</v>
      </c>
      <c r="D12" s="73" t="e">
        <f t="shared" si="0"/>
        <v>#DIV/0!</v>
      </c>
      <c r="E12" s="73" t="e">
        <f t="shared" si="1"/>
        <v>#DIV/0!</v>
      </c>
      <c r="F12" s="72">
        <v>0</v>
      </c>
    </row>
    <row r="13" spans="1:10" x14ac:dyDescent="0.25">
      <c r="A13" s="72" t="s">
        <v>163</v>
      </c>
      <c r="D13" s="73" t="e">
        <f t="shared" si="0"/>
        <v>#DIV/0!</v>
      </c>
      <c r="E13" s="73" t="e">
        <f t="shared" si="1"/>
        <v>#DIV/0!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13</v>
      </c>
      <c r="B14" s="72">
        <v>0</v>
      </c>
      <c r="D14" s="73" t="e">
        <f t="shared" si="0"/>
        <v>#DIV/0!</v>
      </c>
      <c r="E14" s="73" t="e">
        <f t="shared" si="1"/>
        <v>#DIV/0!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15</v>
      </c>
      <c r="B15" s="72">
        <v>5.3240740740740744E-4</v>
      </c>
      <c r="D15" s="73">
        <f t="shared" si="0"/>
        <v>1</v>
      </c>
      <c r="E15" s="73">
        <f t="shared" si="1"/>
        <v>0</v>
      </c>
      <c r="F15" s="72">
        <v>5.3240740740740744E-4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16</v>
      </c>
      <c r="C16" s="72">
        <v>0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17</v>
      </c>
      <c r="B17" s="72">
        <v>0</v>
      </c>
      <c r="D17" s="73" t="e">
        <f t="shared" si="0"/>
        <v>#DIV/0!</v>
      </c>
      <c r="E17" s="73" t="e">
        <f t="shared" si="1"/>
        <v>#DIV/0!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18</v>
      </c>
      <c r="B18" s="72">
        <v>1.3888888888888889E-4</v>
      </c>
      <c r="D18" s="73">
        <f t="shared" si="0"/>
        <v>1</v>
      </c>
      <c r="E18" s="73">
        <f t="shared" si="1"/>
        <v>0</v>
      </c>
      <c r="F18" s="72">
        <v>1.3888888888888889E-4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19</v>
      </c>
      <c r="B19" s="72">
        <v>2.6620370370370372E-4</v>
      </c>
      <c r="C19" s="72">
        <v>0</v>
      </c>
      <c r="D19" s="73">
        <f t="shared" si="0"/>
        <v>1</v>
      </c>
      <c r="E19" s="73">
        <f t="shared" si="1"/>
        <v>0</v>
      </c>
      <c r="F19" s="72">
        <v>2.6620370370370372E-4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A20" s="72" t="s">
        <v>20</v>
      </c>
      <c r="D20" s="73" t="e">
        <f t="shared" si="0"/>
        <v>#DIV/0!</v>
      </c>
      <c r="E20" s="73" t="e">
        <f t="shared" si="1"/>
        <v>#DIV/0!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A1:S47"/>
  <sheetViews>
    <sheetView showZeros="0" topLeftCell="A16" workbookViewId="0">
      <selection activeCell="A27" sqref="A27:S47"/>
    </sheetView>
  </sheetViews>
  <sheetFormatPr defaultRowHeight="15" x14ac:dyDescent="0.25"/>
  <cols>
    <col min="1" max="16384" width="9.140625" style="72"/>
  </cols>
  <sheetData>
    <row r="1" spans="1:6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6" x14ac:dyDescent="0.25">
      <c r="A2" s="72" t="s">
        <v>37</v>
      </c>
      <c r="B2" s="72">
        <v>4.6064814814814814E-3</v>
      </c>
      <c r="C2" s="72">
        <v>8.564814814814815E-4</v>
      </c>
      <c r="D2" s="73">
        <f>B2/F2</f>
        <v>0.84322033898305082</v>
      </c>
      <c r="E2" s="73">
        <f>C2/F2</f>
        <v>0.15677966101694915</v>
      </c>
      <c r="F2" s="72">
        <v>5.4629629629629629E-3</v>
      </c>
    </row>
    <row r="3" spans="1:6" x14ac:dyDescent="0.25">
      <c r="A3" s="72" t="s">
        <v>100</v>
      </c>
      <c r="B3" s="72">
        <v>1.1805555555555555E-2</v>
      </c>
      <c r="C3" s="72">
        <v>0</v>
      </c>
      <c r="D3" s="73">
        <f t="shared" ref="D3:D20" si="0">B3/F3</f>
        <v>1</v>
      </c>
      <c r="E3" s="73">
        <f t="shared" ref="E3:E20" si="1">C3/F3</f>
        <v>0</v>
      </c>
      <c r="F3" s="72">
        <v>1.1805555555555555E-2</v>
      </c>
    </row>
    <row r="4" spans="1:6" x14ac:dyDescent="0.25">
      <c r="A4" s="72" t="s">
        <v>51</v>
      </c>
      <c r="B4" s="72">
        <v>4.5138888888888887E-4</v>
      </c>
      <c r="C4" s="72">
        <v>1.8981481481481479E-3</v>
      </c>
      <c r="D4" s="73">
        <f t="shared" si="0"/>
        <v>0.19211822660098524</v>
      </c>
      <c r="E4" s="73">
        <f t="shared" si="1"/>
        <v>0.80788177339901479</v>
      </c>
      <c r="F4" s="72">
        <v>2.3495370370370367E-3</v>
      </c>
    </row>
    <row r="5" spans="1:6" x14ac:dyDescent="0.25">
      <c r="A5" s="72" t="s">
        <v>11</v>
      </c>
      <c r="B5" s="72">
        <v>1.2361111111111111E-2</v>
      </c>
      <c r="C5" s="72">
        <v>1.6550925925925926E-3</v>
      </c>
      <c r="D5" s="73">
        <f t="shared" si="0"/>
        <v>0.88191577208918248</v>
      </c>
      <c r="E5" s="73">
        <f t="shared" si="1"/>
        <v>0.1180842279108175</v>
      </c>
      <c r="F5" s="72">
        <v>1.4016203703703704E-2</v>
      </c>
    </row>
    <row r="6" spans="1:6" x14ac:dyDescent="0.25">
      <c r="A6" s="72" t="s">
        <v>12</v>
      </c>
      <c r="B6" s="72">
        <v>4.3981481481481481E-4</v>
      </c>
      <c r="C6" s="72">
        <v>1.8518518518518519E-3</v>
      </c>
      <c r="D6" s="73">
        <f t="shared" si="0"/>
        <v>0.19191919191919191</v>
      </c>
      <c r="E6" s="73">
        <f t="shared" si="1"/>
        <v>0.80808080808080807</v>
      </c>
      <c r="F6" s="72">
        <v>2.2916666666666667E-3</v>
      </c>
    </row>
    <row r="7" spans="1:6" x14ac:dyDescent="0.25">
      <c r="A7" s="72" t="s">
        <v>162</v>
      </c>
      <c r="B7" s="72">
        <v>8.2407407407407429E-3</v>
      </c>
      <c r="C7" s="72">
        <v>1.1921296296296296E-3</v>
      </c>
      <c r="D7" s="73">
        <f t="shared" si="0"/>
        <v>0.87361963190184055</v>
      </c>
      <c r="E7" s="73">
        <f t="shared" si="1"/>
        <v>0.12638036809815947</v>
      </c>
      <c r="F7" s="72">
        <v>9.4328703703703727E-3</v>
      </c>
    </row>
    <row r="8" spans="1:6" x14ac:dyDescent="0.25">
      <c r="A8" s="72" t="s">
        <v>106</v>
      </c>
      <c r="B8" s="72">
        <v>2.6620370370370372E-4</v>
      </c>
      <c r="C8" s="72">
        <v>0</v>
      </c>
      <c r="D8" s="73">
        <f t="shared" si="0"/>
        <v>1</v>
      </c>
      <c r="E8" s="73">
        <f t="shared" si="1"/>
        <v>0</v>
      </c>
      <c r="F8" s="72">
        <v>2.6620370370370372E-4</v>
      </c>
    </row>
    <row r="9" spans="1:6" x14ac:dyDescent="0.25">
      <c r="A9" s="72" t="s">
        <v>107</v>
      </c>
      <c r="B9" s="72">
        <v>0</v>
      </c>
      <c r="C9" s="72">
        <v>2.6620370370370372E-4</v>
      </c>
      <c r="D9" s="73">
        <f t="shared" si="0"/>
        <v>0</v>
      </c>
      <c r="E9" s="73">
        <f t="shared" si="1"/>
        <v>1</v>
      </c>
      <c r="F9" s="72">
        <v>2.6620370370370372E-4</v>
      </c>
    </row>
    <row r="10" spans="1:6" x14ac:dyDescent="0.25">
      <c r="A10" s="72" t="s">
        <v>183</v>
      </c>
      <c r="B10" s="72">
        <v>5.4398148148148144E-4</v>
      </c>
      <c r="C10" s="72">
        <v>0</v>
      </c>
      <c r="D10" s="73">
        <f t="shared" si="0"/>
        <v>1</v>
      </c>
      <c r="E10" s="73">
        <f t="shared" si="1"/>
        <v>0</v>
      </c>
      <c r="F10" s="72">
        <v>5.4398148148148144E-4</v>
      </c>
    </row>
    <row r="11" spans="1:6" x14ac:dyDescent="0.25">
      <c r="A11" s="72" t="s">
        <v>217</v>
      </c>
      <c r="B11" s="72">
        <v>6.3657407407407413E-4</v>
      </c>
      <c r="C11" s="72">
        <v>0</v>
      </c>
      <c r="D11" s="73">
        <f t="shared" si="0"/>
        <v>1</v>
      </c>
      <c r="E11" s="73">
        <f t="shared" si="1"/>
        <v>0</v>
      </c>
      <c r="F11" s="72">
        <v>6.3657407407407413E-4</v>
      </c>
    </row>
    <row r="12" spans="1:6" x14ac:dyDescent="0.25">
      <c r="A12" s="72" t="s">
        <v>218</v>
      </c>
      <c r="B12" s="72">
        <v>0</v>
      </c>
      <c r="C12" s="72">
        <v>1.7361111111111112E-4</v>
      </c>
      <c r="D12" s="73">
        <f t="shared" si="0"/>
        <v>0</v>
      </c>
      <c r="E12" s="73">
        <f t="shared" si="1"/>
        <v>1</v>
      </c>
      <c r="F12" s="72">
        <v>1.7361111111111112E-4</v>
      </c>
    </row>
    <row r="13" spans="1:6" x14ac:dyDescent="0.25">
      <c r="A13" s="72" t="s">
        <v>163</v>
      </c>
      <c r="B13" s="72">
        <v>2.4305555555555552E-4</v>
      </c>
      <c r="C13" s="72">
        <v>0</v>
      </c>
      <c r="D13" s="73">
        <f t="shared" si="0"/>
        <v>1</v>
      </c>
      <c r="E13" s="73">
        <f t="shared" si="1"/>
        <v>0</v>
      </c>
      <c r="F13" s="72">
        <v>2.4305555555555552E-4</v>
      </c>
    </row>
    <row r="14" spans="1:6" x14ac:dyDescent="0.25">
      <c r="A14" s="72" t="s">
        <v>13</v>
      </c>
      <c r="B14" s="72">
        <v>2.8935185185185188E-3</v>
      </c>
      <c r="C14" s="72">
        <v>3.7037037037037035E-4</v>
      </c>
      <c r="D14" s="73">
        <f t="shared" si="0"/>
        <v>0.88652482269503552</v>
      </c>
      <c r="E14" s="73">
        <f t="shared" si="1"/>
        <v>0.11347517730496452</v>
      </c>
      <c r="F14" s="72">
        <v>3.2638888888888891E-3</v>
      </c>
    </row>
    <row r="15" spans="1:6" x14ac:dyDescent="0.25">
      <c r="A15" s="72" t="s">
        <v>15</v>
      </c>
      <c r="B15" s="72">
        <v>5.6365740740740734E-3</v>
      </c>
      <c r="C15" s="72">
        <v>0</v>
      </c>
      <c r="D15" s="73">
        <f t="shared" si="0"/>
        <v>1</v>
      </c>
      <c r="E15" s="73">
        <f t="shared" si="1"/>
        <v>0</v>
      </c>
      <c r="F15" s="72">
        <v>5.6365740740740734E-3</v>
      </c>
    </row>
    <row r="16" spans="1:6" x14ac:dyDescent="0.25">
      <c r="A16" s="72" t="s">
        <v>16</v>
      </c>
      <c r="B16" s="72">
        <v>0</v>
      </c>
      <c r="C16" s="72">
        <v>0</v>
      </c>
      <c r="D16" s="73" t="e">
        <f t="shared" si="0"/>
        <v>#DIV/0!</v>
      </c>
      <c r="E16" s="73" t="e">
        <f t="shared" si="1"/>
        <v>#DIV/0!</v>
      </c>
      <c r="F16" s="72">
        <v>0</v>
      </c>
    </row>
    <row r="17" spans="1:19" x14ac:dyDescent="0.25">
      <c r="A17" s="72" t="s">
        <v>17</v>
      </c>
      <c r="B17" s="72">
        <v>1.4351851851851852E-3</v>
      </c>
      <c r="C17" s="72">
        <v>0</v>
      </c>
      <c r="D17" s="73">
        <f t="shared" si="0"/>
        <v>1</v>
      </c>
      <c r="E17" s="73">
        <f t="shared" si="1"/>
        <v>0</v>
      </c>
      <c r="F17" s="72">
        <v>1.4351851851851852E-3</v>
      </c>
    </row>
    <row r="18" spans="1:19" x14ac:dyDescent="0.25">
      <c r="A18" s="72" t="s">
        <v>18</v>
      </c>
      <c r="B18" s="72">
        <v>4.8842592592592592E-3</v>
      </c>
      <c r="C18" s="72">
        <v>0</v>
      </c>
      <c r="D18" s="73">
        <f t="shared" si="0"/>
        <v>1</v>
      </c>
      <c r="E18" s="73">
        <f t="shared" si="1"/>
        <v>0</v>
      </c>
      <c r="F18" s="72">
        <v>4.8842592592592592E-3</v>
      </c>
    </row>
    <row r="19" spans="1:19" x14ac:dyDescent="0.25">
      <c r="A19" s="72" t="s">
        <v>19</v>
      </c>
      <c r="B19" s="72">
        <v>4.1435185185185177E-3</v>
      </c>
      <c r="C19" s="72">
        <v>1.1921296296296296E-3</v>
      </c>
      <c r="D19" s="73">
        <f t="shared" si="0"/>
        <v>0.77657266811279824</v>
      </c>
      <c r="E19" s="73">
        <f t="shared" si="1"/>
        <v>0.22342733188720176</v>
      </c>
      <c r="F19" s="72">
        <v>5.3356481481481475E-3</v>
      </c>
    </row>
    <row r="20" spans="1:19" x14ac:dyDescent="0.25">
      <c r="A20" s="72" t="s">
        <v>20</v>
      </c>
      <c r="C20" s="72">
        <v>0</v>
      </c>
      <c r="D20" s="73" t="e">
        <f t="shared" si="0"/>
        <v>#DIV/0!</v>
      </c>
      <c r="E20" s="73" t="e">
        <f t="shared" si="1"/>
        <v>#DIV/0!</v>
      </c>
    </row>
    <row r="27" spans="1:19" customFormat="1" x14ac:dyDescent="0.25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</row>
    <row r="28" spans="1:19" customFormat="1" x14ac:dyDescent="0.25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</row>
    <row r="29" spans="1:19" customFormat="1" x14ac:dyDescent="0.25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</row>
    <row r="30" spans="1:19" customFormat="1" x14ac:dyDescent="0.25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</row>
    <row r="31" spans="1:19" customFormat="1" x14ac:dyDescent="0.25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</row>
    <row r="32" spans="1:19" customFormat="1" x14ac:dyDescent="0.25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</row>
    <row r="33" spans="1:19" customFormat="1" x14ac:dyDescent="0.25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</row>
    <row r="34" spans="1:19" customFormat="1" x14ac:dyDescent="0.25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</row>
    <row r="35" spans="1:19" customFormat="1" x14ac:dyDescent="0.25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</row>
    <row r="36" spans="1:19" customFormat="1" x14ac:dyDescent="0.25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</row>
    <row r="37" spans="1:19" customFormat="1" x14ac:dyDescent="0.25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</row>
    <row r="38" spans="1:19" customFormat="1" x14ac:dyDescent="0.25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</row>
    <row r="39" spans="1:19" customFormat="1" x14ac:dyDescent="0.25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</row>
    <row r="40" spans="1:19" customFormat="1" x14ac:dyDescent="0.25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</row>
    <row r="41" spans="1:19" customFormat="1" x14ac:dyDescent="0.25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</row>
    <row r="42" spans="1:19" customFormat="1" x14ac:dyDescent="0.25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</row>
    <row r="43" spans="1:19" customFormat="1" x14ac:dyDescent="0.2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</row>
    <row r="44" spans="1:19" customFormat="1" x14ac:dyDescent="0.25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</row>
    <row r="45" spans="1:19" customFormat="1" x14ac:dyDescent="0.2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</row>
    <row r="46" spans="1:19" customFormat="1" x14ac:dyDescent="0.2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</row>
    <row r="47" spans="1:19" customFormat="1" x14ac:dyDescent="0.25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</row>
  </sheetData>
  <pageMargins left="0.7" right="0.7" top="0.75" bottom="0.75" header="0.3" footer="0.3"/>
  <pageSetup paperSize="9" orientation="portrait" horizontalDpi="300" verticalDpi="30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A1:O46"/>
  <sheetViews>
    <sheetView showZeros="0" topLeftCell="A10" workbookViewId="0">
      <selection activeCell="A26" sqref="A26:O46"/>
    </sheetView>
  </sheetViews>
  <sheetFormatPr defaultRowHeight="15" x14ac:dyDescent="0.25"/>
  <cols>
    <col min="1" max="16384" width="9.140625" style="72"/>
  </cols>
  <sheetData>
    <row r="1" spans="1:6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6" x14ac:dyDescent="0.25">
      <c r="A2" s="72" t="s">
        <v>37</v>
      </c>
      <c r="B2" s="72">
        <v>6.7013888888888887E-3</v>
      </c>
      <c r="C2" s="72">
        <v>1.0416666666666667E-3</v>
      </c>
      <c r="D2" s="73">
        <f>B2/F2</f>
        <v>0.86547085201793728</v>
      </c>
      <c r="E2" s="73">
        <f>C2/F2</f>
        <v>0.13452914798206278</v>
      </c>
      <c r="F2" s="72">
        <v>7.7430555555555551E-3</v>
      </c>
    </row>
    <row r="3" spans="1:6" x14ac:dyDescent="0.25">
      <c r="A3" s="72" t="s">
        <v>100</v>
      </c>
      <c r="B3" s="72">
        <v>2.2881944444444448E-2</v>
      </c>
      <c r="C3" s="72">
        <v>0</v>
      </c>
      <c r="D3" s="73">
        <f t="shared" ref="D3:D20" si="0">B3/F3</f>
        <v>1</v>
      </c>
      <c r="E3" s="73">
        <f t="shared" ref="E3:E20" si="1">C3/F3</f>
        <v>0</v>
      </c>
      <c r="F3" s="72">
        <v>2.2881944444444448E-2</v>
      </c>
    </row>
    <row r="4" spans="1:6" x14ac:dyDescent="0.25">
      <c r="A4" s="72" t="s">
        <v>51</v>
      </c>
      <c r="B4" s="72">
        <v>4.2939814814814802E-3</v>
      </c>
      <c r="C4" s="72">
        <v>1.9791666666666664E-3</v>
      </c>
      <c r="D4" s="73">
        <f t="shared" si="0"/>
        <v>0.68450184501845013</v>
      </c>
      <c r="E4" s="73">
        <f t="shared" si="1"/>
        <v>0.31549815498154987</v>
      </c>
      <c r="F4" s="72">
        <v>6.2731481481481466E-3</v>
      </c>
    </row>
    <row r="5" spans="1:6" x14ac:dyDescent="0.25">
      <c r="A5" s="72" t="s">
        <v>11</v>
      </c>
      <c r="B5" s="72">
        <v>2.4918981481481469E-2</v>
      </c>
      <c r="C5" s="72">
        <v>1.3078703703703705E-3</v>
      </c>
      <c r="D5" s="73">
        <f t="shared" si="0"/>
        <v>0.95013239187996468</v>
      </c>
      <c r="E5" s="73">
        <f t="shared" si="1"/>
        <v>4.9867608120035337E-2</v>
      </c>
      <c r="F5" s="72">
        <v>2.6226851851851838E-2</v>
      </c>
    </row>
    <row r="6" spans="1:6" x14ac:dyDescent="0.25">
      <c r="A6" s="72" t="s">
        <v>12</v>
      </c>
      <c r="B6" s="72">
        <v>1.7361111111111112E-4</v>
      </c>
      <c r="C6" s="72">
        <v>1.5509259259259259E-3</v>
      </c>
      <c r="D6" s="73">
        <f t="shared" si="0"/>
        <v>0.10067114093959732</v>
      </c>
      <c r="E6" s="73">
        <f t="shared" si="1"/>
        <v>0.89932885906040272</v>
      </c>
      <c r="F6" s="72">
        <v>1.724537037037037E-3</v>
      </c>
    </row>
    <row r="7" spans="1:6" x14ac:dyDescent="0.25">
      <c r="A7" s="72" t="s">
        <v>162</v>
      </c>
      <c r="B7" s="72">
        <v>2.2083333333333323E-2</v>
      </c>
      <c r="C7" s="72">
        <v>1.7592592592592595E-3</v>
      </c>
      <c r="D7" s="73">
        <f t="shared" si="0"/>
        <v>0.9262135922330097</v>
      </c>
      <c r="E7" s="73">
        <f t="shared" si="1"/>
        <v>7.3786407766990331E-2</v>
      </c>
      <c r="F7" s="72">
        <v>2.3842592592592582E-2</v>
      </c>
    </row>
    <row r="8" spans="1:6" x14ac:dyDescent="0.25">
      <c r="A8" s="72" t="s">
        <v>106</v>
      </c>
      <c r="C8" s="72">
        <v>6.134259259259259E-4</v>
      </c>
      <c r="D8" s="73">
        <f t="shared" si="0"/>
        <v>0</v>
      </c>
      <c r="E8" s="73">
        <f t="shared" si="1"/>
        <v>1</v>
      </c>
      <c r="F8" s="72">
        <v>6.134259259259259E-4</v>
      </c>
    </row>
    <row r="9" spans="1:6" x14ac:dyDescent="0.25">
      <c r="A9" s="72" t="s">
        <v>107</v>
      </c>
      <c r="B9" s="72">
        <v>0</v>
      </c>
      <c r="D9" s="73" t="e">
        <f t="shared" si="0"/>
        <v>#DIV/0!</v>
      </c>
      <c r="E9" s="73" t="e">
        <f t="shared" si="1"/>
        <v>#DIV/0!</v>
      </c>
      <c r="F9" s="72">
        <v>0</v>
      </c>
    </row>
    <row r="10" spans="1:6" x14ac:dyDescent="0.25">
      <c r="A10" s="72" t="s">
        <v>183</v>
      </c>
      <c r="B10" s="72">
        <v>1.9791666666666664E-3</v>
      </c>
      <c r="D10" s="73">
        <f t="shared" si="0"/>
        <v>1</v>
      </c>
      <c r="E10" s="73">
        <f t="shared" si="1"/>
        <v>0</v>
      </c>
      <c r="F10" s="72">
        <v>1.9791666666666664E-3</v>
      </c>
    </row>
    <row r="11" spans="1:6" x14ac:dyDescent="0.25">
      <c r="A11" s="72" t="s">
        <v>217</v>
      </c>
      <c r="B11" s="72">
        <v>1.5972222222222221E-3</v>
      </c>
      <c r="D11" s="73">
        <f t="shared" si="0"/>
        <v>1</v>
      </c>
      <c r="E11" s="73">
        <f t="shared" si="1"/>
        <v>0</v>
      </c>
      <c r="F11" s="72">
        <v>1.5972222222222221E-3</v>
      </c>
    </row>
    <row r="12" spans="1:6" x14ac:dyDescent="0.25">
      <c r="A12" s="72" t="s">
        <v>218</v>
      </c>
      <c r="D12" s="73" t="e">
        <f t="shared" si="0"/>
        <v>#DIV/0!</v>
      </c>
      <c r="E12" s="73" t="e">
        <f t="shared" si="1"/>
        <v>#DIV/0!</v>
      </c>
    </row>
    <row r="13" spans="1:6" x14ac:dyDescent="0.25">
      <c r="A13" s="72" t="s">
        <v>163</v>
      </c>
      <c r="B13" s="72">
        <v>1.0416666666666667E-3</v>
      </c>
      <c r="D13" s="73">
        <f t="shared" si="0"/>
        <v>1</v>
      </c>
      <c r="E13" s="73">
        <f t="shared" si="1"/>
        <v>0</v>
      </c>
      <c r="F13" s="72">
        <v>1.0416666666666667E-3</v>
      </c>
    </row>
    <row r="14" spans="1:6" x14ac:dyDescent="0.25">
      <c r="A14" s="72" t="s">
        <v>13</v>
      </c>
      <c r="B14" s="72">
        <v>4.7106481481481496E-3</v>
      </c>
      <c r="D14" s="73">
        <f t="shared" si="0"/>
        <v>1</v>
      </c>
      <c r="E14" s="73">
        <f t="shared" si="1"/>
        <v>0</v>
      </c>
      <c r="F14" s="72">
        <v>4.7106481481481496E-3</v>
      </c>
    </row>
    <row r="15" spans="1:6" x14ac:dyDescent="0.25">
      <c r="A15" s="72" t="s">
        <v>15</v>
      </c>
      <c r="B15" s="72">
        <v>1.1273148148148154E-2</v>
      </c>
      <c r="D15" s="73">
        <f t="shared" si="0"/>
        <v>1</v>
      </c>
      <c r="E15" s="73">
        <f t="shared" si="1"/>
        <v>0</v>
      </c>
      <c r="F15" s="72">
        <v>1.1273148148148154E-2</v>
      </c>
    </row>
    <row r="16" spans="1:6" x14ac:dyDescent="0.25">
      <c r="A16" s="72" t="s">
        <v>16</v>
      </c>
      <c r="C16" s="72">
        <v>0</v>
      </c>
      <c r="D16" s="73" t="e">
        <f t="shared" si="0"/>
        <v>#DIV/0!</v>
      </c>
      <c r="E16" s="73" t="e">
        <f t="shared" si="1"/>
        <v>#DIV/0!</v>
      </c>
      <c r="F16" s="72">
        <v>0</v>
      </c>
    </row>
    <row r="17" spans="1:15" x14ac:dyDescent="0.25">
      <c r="A17" s="72" t="s">
        <v>17</v>
      </c>
      <c r="B17" s="72">
        <v>2.2106481481481486E-3</v>
      </c>
      <c r="D17" s="73">
        <f t="shared" si="0"/>
        <v>1</v>
      </c>
      <c r="E17" s="73">
        <f t="shared" si="1"/>
        <v>0</v>
      </c>
      <c r="F17" s="72">
        <v>2.2106481481481486E-3</v>
      </c>
    </row>
    <row r="18" spans="1:15" x14ac:dyDescent="0.25">
      <c r="A18" s="72" t="s">
        <v>18</v>
      </c>
      <c r="B18" s="72">
        <v>7.9745370370370369E-3</v>
      </c>
      <c r="D18" s="73">
        <f t="shared" si="0"/>
        <v>1</v>
      </c>
      <c r="E18" s="73">
        <f t="shared" si="1"/>
        <v>0</v>
      </c>
      <c r="F18" s="72">
        <v>7.9745370370370369E-3</v>
      </c>
    </row>
    <row r="19" spans="1:15" x14ac:dyDescent="0.25">
      <c r="A19" s="72" t="s">
        <v>19</v>
      </c>
      <c r="B19" s="72">
        <v>1.7500000000000002E-2</v>
      </c>
      <c r="C19" s="72">
        <v>3.796296296296295E-3</v>
      </c>
      <c r="D19" s="73">
        <f t="shared" si="0"/>
        <v>0.82173913043478275</v>
      </c>
      <c r="E19" s="73">
        <f t="shared" si="1"/>
        <v>0.17826086956521733</v>
      </c>
      <c r="F19" s="72">
        <v>2.1296296296296296E-2</v>
      </c>
    </row>
    <row r="20" spans="1:15" x14ac:dyDescent="0.25">
      <c r="A20" s="72" t="s">
        <v>20</v>
      </c>
      <c r="B20" s="72">
        <v>0</v>
      </c>
      <c r="D20" s="73" t="e">
        <f t="shared" si="0"/>
        <v>#DIV/0!</v>
      </c>
      <c r="E20" s="73" t="e">
        <f t="shared" si="1"/>
        <v>#DIV/0!</v>
      </c>
      <c r="F20" s="72">
        <v>0</v>
      </c>
    </row>
    <row r="26" spans="1:15" s="183" customFormat="1" x14ac:dyDescent="0.25"/>
    <row r="27" spans="1:15" s="183" customFormat="1" x14ac:dyDescent="0.25"/>
    <row r="28" spans="1:15" customFormat="1" x14ac:dyDescent="0.25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</row>
    <row r="29" spans="1:15" customFormat="1" x14ac:dyDescent="0.25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</row>
    <row r="30" spans="1:15" customFormat="1" x14ac:dyDescent="0.25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</row>
    <row r="31" spans="1:15" customFormat="1" x14ac:dyDescent="0.25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</row>
    <row r="32" spans="1:15" customFormat="1" x14ac:dyDescent="0.25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</row>
    <row r="33" spans="1:15" customFormat="1" x14ac:dyDescent="0.25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</row>
    <row r="34" spans="1:15" customFormat="1" x14ac:dyDescent="0.25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</row>
    <row r="35" spans="1:15" customFormat="1" x14ac:dyDescent="0.25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</row>
    <row r="36" spans="1:15" customFormat="1" x14ac:dyDescent="0.25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</row>
    <row r="37" spans="1:15" customFormat="1" x14ac:dyDescent="0.25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</row>
    <row r="38" spans="1:15" customFormat="1" x14ac:dyDescent="0.25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</row>
    <row r="39" spans="1:15" customFormat="1" x14ac:dyDescent="0.25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</row>
    <row r="40" spans="1:15" customFormat="1" x14ac:dyDescent="0.25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</row>
    <row r="41" spans="1:15" customFormat="1" x14ac:dyDescent="0.25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</row>
    <row r="42" spans="1:15" customFormat="1" x14ac:dyDescent="0.25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</row>
    <row r="43" spans="1:15" customFormat="1" x14ac:dyDescent="0.2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</row>
    <row r="44" spans="1:15" customFormat="1" x14ac:dyDescent="0.25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</row>
    <row r="45" spans="1:15" customFormat="1" x14ac:dyDescent="0.2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</row>
    <row r="46" spans="1:15" customFormat="1" x14ac:dyDescent="0.2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</row>
  </sheetData>
  <pageMargins left="0.7" right="0.7" top="0.75" bottom="0.75" header="0.3" footer="0.3"/>
  <pageSetup paperSize="9" orientation="portrait" horizontalDpi="300" verticalDpi="30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A1:M47"/>
  <sheetViews>
    <sheetView showZeros="0" topLeftCell="A16" workbookViewId="0">
      <selection activeCell="A27" sqref="A27:L47"/>
    </sheetView>
  </sheetViews>
  <sheetFormatPr defaultRowHeight="15" x14ac:dyDescent="0.25"/>
  <cols>
    <col min="1" max="16384" width="9.140625" style="72"/>
  </cols>
  <sheetData>
    <row r="1" spans="1:7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7" x14ac:dyDescent="0.25">
      <c r="A2" s="72" t="s">
        <v>37</v>
      </c>
      <c r="B2" s="72">
        <v>0</v>
      </c>
      <c r="C2" s="72">
        <v>0</v>
      </c>
      <c r="D2" s="73" t="e">
        <f>B2/F2</f>
        <v>#DIV/0!</v>
      </c>
      <c r="E2" s="73" t="e">
        <f>C2/F2</f>
        <v>#DIV/0!</v>
      </c>
      <c r="F2" s="72">
        <v>0</v>
      </c>
    </row>
    <row r="3" spans="1:7" x14ac:dyDescent="0.25">
      <c r="A3" s="72" t="s">
        <v>100</v>
      </c>
      <c r="B3" s="72">
        <v>5.2083333333333333E-4</v>
      </c>
      <c r="D3" s="73">
        <f t="shared" ref="D3:D20" si="0">B3/F3</f>
        <v>1</v>
      </c>
      <c r="E3" s="73">
        <f t="shared" ref="E3:E20" si="1">C3/F3</f>
        <v>0</v>
      </c>
      <c r="F3" s="72">
        <v>5.2083333333333333E-4</v>
      </c>
    </row>
    <row r="4" spans="1:7" x14ac:dyDescent="0.25">
      <c r="A4" s="72" t="s">
        <v>51</v>
      </c>
      <c r="B4" s="72">
        <v>0</v>
      </c>
      <c r="D4" s="73" t="e">
        <f t="shared" si="0"/>
        <v>#DIV/0!</v>
      </c>
      <c r="E4" s="73" t="e">
        <f t="shared" si="1"/>
        <v>#DIV/0!</v>
      </c>
      <c r="F4" s="72">
        <v>0</v>
      </c>
    </row>
    <row r="5" spans="1:7" x14ac:dyDescent="0.25">
      <c r="A5" s="72" t="s">
        <v>11</v>
      </c>
      <c r="B5" s="72">
        <v>4.7453703703703698E-4</v>
      </c>
      <c r="D5" s="73">
        <f t="shared" si="0"/>
        <v>1</v>
      </c>
      <c r="E5" s="73">
        <f t="shared" si="1"/>
        <v>0</v>
      </c>
      <c r="F5" s="72">
        <v>4.7453703703703698E-4</v>
      </c>
    </row>
    <row r="6" spans="1:7" x14ac:dyDescent="0.25">
      <c r="A6" s="72" t="s">
        <v>12</v>
      </c>
      <c r="C6" s="72">
        <v>0</v>
      </c>
      <c r="D6" s="73" t="e">
        <f t="shared" si="0"/>
        <v>#DIV/0!</v>
      </c>
      <c r="E6" s="73" t="e">
        <f t="shared" si="1"/>
        <v>#DIV/0!</v>
      </c>
      <c r="F6" s="72">
        <v>0</v>
      </c>
    </row>
    <row r="7" spans="1:7" x14ac:dyDescent="0.25">
      <c r="A7" s="72" t="s">
        <v>162</v>
      </c>
      <c r="B7" s="72">
        <v>4.6296296296296298E-4</v>
      </c>
      <c r="C7" s="72">
        <v>0</v>
      </c>
      <c r="D7" s="73">
        <f t="shared" si="0"/>
        <v>1</v>
      </c>
      <c r="E7" s="73">
        <f t="shared" si="1"/>
        <v>0</v>
      </c>
      <c r="F7" s="72">
        <v>4.6296296296296298E-4</v>
      </c>
      <c r="G7" s="72">
        <v>0</v>
      </c>
    </row>
    <row r="8" spans="1:7" x14ac:dyDescent="0.25">
      <c r="A8" s="72" t="s">
        <v>106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v>0</v>
      </c>
    </row>
    <row r="9" spans="1:7" x14ac:dyDescent="0.25">
      <c r="A9" s="72" t="s">
        <v>107</v>
      </c>
      <c r="D9" s="73" t="e">
        <f t="shared" si="0"/>
        <v>#DIV/0!</v>
      </c>
      <c r="E9" s="73" t="e">
        <f t="shared" si="1"/>
        <v>#DIV/0!</v>
      </c>
      <c r="G9" s="72">
        <v>0</v>
      </c>
    </row>
    <row r="10" spans="1:7" x14ac:dyDescent="0.25">
      <c r="A10" s="72" t="s">
        <v>183</v>
      </c>
      <c r="D10" s="73" t="e">
        <f t="shared" si="0"/>
        <v>#DIV/0!</v>
      </c>
      <c r="E10" s="73" t="e">
        <f t="shared" si="1"/>
        <v>#DIV/0!</v>
      </c>
      <c r="G10" s="72">
        <v>0</v>
      </c>
    </row>
    <row r="11" spans="1:7" x14ac:dyDescent="0.25">
      <c r="A11" s="72" t="s">
        <v>217</v>
      </c>
      <c r="D11" s="73" t="e">
        <f t="shared" si="0"/>
        <v>#DIV/0!</v>
      </c>
      <c r="E11" s="73" t="e">
        <f t="shared" si="1"/>
        <v>#DIV/0!</v>
      </c>
      <c r="G11" s="72">
        <v>0</v>
      </c>
    </row>
    <row r="12" spans="1:7" x14ac:dyDescent="0.25">
      <c r="A12" s="72" t="s">
        <v>218</v>
      </c>
      <c r="D12" s="73" t="e">
        <f t="shared" si="0"/>
        <v>#DIV/0!</v>
      </c>
      <c r="E12" s="73" t="e">
        <f t="shared" si="1"/>
        <v>#DIV/0!</v>
      </c>
    </row>
    <row r="13" spans="1:7" x14ac:dyDescent="0.25">
      <c r="A13" s="72" t="s">
        <v>163</v>
      </c>
      <c r="B13" s="72">
        <v>2.4305555555555552E-4</v>
      </c>
      <c r="D13" s="73">
        <f t="shared" si="0"/>
        <v>1</v>
      </c>
      <c r="E13" s="73">
        <f t="shared" si="1"/>
        <v>0</v>
      </c>
      <c r="F13" s="72">
        <v>2.4305555555555552E-4</v>
      </c>
      <c r="G13" s="72">
        <v>0</v>
      </c>
    </row>
    <row r="14" spans="1:7" x14ac:dyDescent="0.25">
      <c r="A14" s="72" t="s">
        <v>13</v>
      </c>
      <c r="B14" s="72">
        <v>0</v>
      </c>
      <c r="D14" s="73" t="e">
        <f t="shared" si="0"/>
        <v>#DIV/0!</v>
      </c>
      <c r="E14" s="73" t="e">
        <f t="shared" si="1"/>
        <v>#DIV/0!</v>
      </c>
      <c r="F14" s="72">
        <v>0</v>
      </c>
      <c r="G14" s="72">
        <v>0</v>
      </c>
    </row>
    <row r="15" spans="1:7" x14ac:dyDescent="0.25">
      <c r="A15" s="72" t="s">
        <v>15</v>
      </c>
      <c r="B15" s="72">
        <v>9.9537037037037042E-4</v>
      </c>
      <c r="D15" s="73">
        <f t="shared" si="0"/>
        <v>1</v>
      </c>
      <c r="E15" s="73">
        <f t="shared" si="1"/>
        <v>0</v>
      </c>
      <c r="F15" s="72">
        <v>9.9537037037037042E-4</v>
      </c>
      <c r="G15" s="72">
        <v>0</v>
      </c>
    </row>
    <row r="16" spans="1:7" x14ac:dyDescent="0.25">
      <c r="A16" s="72" t="s">
        <v>16</v>
      </c>
      <c r="D16" s="73" t="e">
        <f t="shared" si="0"/>
        <v>#DIV/0!</v>
      </c>
      <c r="E16" s="73" t="e">
        <f t="shared" si="1"/>
        <v>#DIV/0!</v>
      </c>
      <c r="G16" s="72">
        <v>0</v>
      </c>
    </row>
    <row r="17" spans="1:13" x14ac:dyDescent="0.25">
      <c r="A17" s="72" t="s">
        <v>17</v>
      </c>
      <c r="B17" s="72">
        <v>1.5046296296296297E-4</v>
      </c>
      <c r="D17" s="73">
        <f t="shared" si="0"/>
        <v>1</v>
      </c>
      <c r="E17" s="73">
        <f t="shared" si="1"/>
        <v>0</v>
      </c>
      <c r="F17" s="72">
        <v>1.5046296296296297E-4</v>
      </c>
      <c r="G17" s="72">
        <v>0</v>
      </c>
    </row>
    <row r="18" spans="1:13" x14ac:dyDescent="0.25">
      <c r="A18" s="72" t="s">
        <v>18</v>
      </c>
      <c r="B18" s="72">
        <v>5.4398148148148144E-4</v>
      </c>
      <c r="D18" s="73">
        <f t="shared" si="0"/>
        <v>1</v>
      </c>
      <c r="E18" s="73">
        <f t="shared" si="1"/>
        <v>0</v>
      </c>
      <c r="F18" s="72">
        <v>5.4398148148148144E-4</v>
      </c>
      <c r="G18" s="72">
        <v>0</v>
      </c>
    </row>
    <row r="19" spans="1:13" x14ac:dyDescent="0.25">
      <c r="A19" s="72" t="s">
        <v>19</v>
      </c>
      <c r="B19" s="72">
        <v>8.1018518518518516E-4</v>
      </c>
      <c r="C19" s="72">
        <v>1.8518518518518518E-4</v>
      </c>
      <c r="D19" s="73">
        <f t="shared" si="0"/>
        <v>0.81395348837209291</v>
      </c>
      <c r="E19" s="73">
        <f t="shared" si="1"/>
        <v>0.18604651162790695</v>
      </c>
      <c r="F19" s="72">
        <v>9.9537037037037042E-4</v>
      </c>
      <c r="G19" s="72">
        <v>0</v>
      </c>
    </row>
    <row r="20" spans="1:13" x14ac:dyDescent="0.25">
      <c r="A20" s="72" t="s">
        <v>20</v>
      </c>
      <c r="D20" s="73" t="e">
        <f t="shared" si="0"/>
        <v>#DIV/0!</v>
      </c>
      <c r="E20" s="73" t="e">
        <f t="shared" si="1"/>
        <v>#DIV/0!</v>
      </c>
      <c r="G20" s="72">
        <v>0</v>
      </c>
    </row>
    <row r="27" spans="1:13" x14ac:dyDescent="0.25">
      <c r="M27" s="183"/>
    </row>
    <row r="28" spans="1:13" x14ac:dyDescent="0.25">
      <c r="M28" s="183"/>
    </row>
    <row r="29" spans="1:13" x14ac:dyDescent="0.25">
      <c r="M29" s="184"/>
    </row>
    <row r="30" spans="1:13" x14ac:dyDescent="0.25">
      <c r="M30" s="184"/>
    </row>
    <row r="31" spans="1:13" x14ac:dyDescent="0.25">
      <c r="M31" s="184"/>
    </row>
    <row r="32" spans="1:13" x14ac:dyDescent="0.25">
      <c r="M32" s="184"/>
    </row>
    <row r="33" spans="13:13" x14ac:dyDescent="0.25">
      <c r="M33" s="184"/>
    </row>
    <row r="34" spans="13:13" x14ac:dyDescent="0.25">
      <c r="M34" s="184"/>
    </row>
    <row r="35" spans="13:13" x14ac:dyDescent="0.25">
      <c r="M35" s="184"/>
    </row>
    <row r="36" spans="13:13" x14ac:dyDescent="0.25">
      <c r="M36" s="184"/>
    </row>
    <row r="37" spans="13:13" x14ac:dyDescent="0.25">
      <c r="M37" s="184"/>
    </row>
    <row r="38" spans="13:13" x14ac:dyDescent="0.25">
      <c r="M38" s="184"/>
    </row>
    <row r="39" spans="13:13" x14ac:dyDescent="0.25">
      <c r="M39" s="184"/>
    </row>
    <row r="40" spans="13:13" x14ac:dyDescent="0.25">
      <c r="M40" s="184"/>
    </row>
    <row r="41" spans="13:13" x14ac:dyDescent="0.25">
      <c r="M41" s="184"/>
    </row>
    <row r="42" spans="13:13" x14ac:dyDescent="0.25">
      <c r="M42" s="184"/>
    </row>
    <row r="43" spans="13:13" x14ac:dyDescent="0.25">
      <c r="M43" s="184"/>
    </row>
    <row r="44" spans="13:13" x14ac:dyDescent="0.25">
      <c r="M44" s="184"/>
    </row>
    <row r="45" spans="13:13" x14ac:dyDescent="0.25">
      <c r="M45" s="184"/>
    </row>
    <row r="46" spans="13:13" x14ac:dyDescent="0.25">
      <c r="M46" s="184"/>
    </row>
    <row r="47" spans="13:13" x14ac:dyDescent="0.25">
      <c r="M47" s="184"/>
    </row>
  </sheetData>
  <pageMargins left="0.7" right="0.7" top="0.75" bottom="0.75" header="0.3" footer="0.3"/>
  <pageSetup paperSize="9" orientation="portrait" horizontalDpi="300" verticalDpi="30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A1:M47"/>
  <sheetViews>
    <sheetView showZeros="0" workbookViewId="0">
      <selection activeCell="A27" sqref="A27:I47"/>
    </sheetView>
  </sheetViews>
  <sheetFormatPr defaultRowHeight="15" x14ac:dyDescent="0.25"/>
  <cols>
    <col min="1" max="16384" width="9.140625" style="72"/>
  </cols>
  <sheetData>
    <row r="1" spans="1:9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9" x14ac:dyDescent="0.25">
      <c r="A2" s="72" t="s">
        <v>37</v>
      </c>
      <c r="B2" s="72">
        <v>5.1967592592592595E-3</v>
      </c>
      <c r="C2" s="72">
        <v>8.3333333333333328E-4</v>
      </c>
      <c r="D2" s="73">
        <f>B2/F2</f>
        <v>0.86180422264875234</v>
      </c>
      <c r="E2" s="73">
        <f>C2/F2</f>
        <v>0.13819577735124758</v>
      </c>
      <c r="F2" s="72">
        <v>6.030092592592593E-3</v>
      </c>
    </row>
    <row r="3" spans="1:9" x14ac:dyDescent="0.25">
      <c r="A3" s="72" t="s">
        <v>100</v>
      </c>
      <c r="B3" s="72">
        <v>1.8819444444444455E-2</v>
      </c>
      <c r="D3" s="73">
        <f t="shared" ref="D3:D20" si="0">B3/F3</f>
        <v>1</v>
      </c>
      <c r="E3" s="73">
        <f t="shared" ref="E3:E20" si="1">C3/F3</f>
        <v>0</v>
      </c>
      <c r="F3" s="72">
        <v>1.8819444444444455E-2</v>
      </c>
    </row>
    <row r="4" spans="1:9" x14ac:dyDescent="0.25">
      <c r="A4" s="72" t="s">
        <v>51</v>
      </c>
      <c r="B4" s="72">
        <v>1.4351851851851852E-3</v>
      </c>
      <c r="C4" s="72">
        <v>1.3773148148148147E-3</v>
      </c>
      <c r="D4" s="73">
        <f t="shared" si="0"/>
        <v>0.51028806584362141</v>
      </c>
      <c r="E4" s="73">
        <f t="shared" si="1"/>
        <v>0.48971193415637859</v>
      </c>
      <c r="F4" s="72">
        <v>2.8124999999999999E-3</v>
      </c>
    </row>
    <row r="5" spans="1:9" x14ac:dyDescent="0.25">
      <c r="A5" s="72" t="s">
        <v>11</v>
      </c>
      <c r="B5" s="72">
        <v>1.3414351851851849E-2</v>
      </c>
      <c r="C5" s="72">
        <v>7.8703703703703705E-4</v>
      </c>
      <c r="D5" s="73">
        <f t="shared" si="0"/>
        <v>0.94458027709861447</v>
      </c>
      <c r="E5" s="73">
        <f t="shared" si="1"/>
        <v>5.5419722901385506E-2</v>
      </c>
      <c r="F5" s="72">
        <v>1.4201388888888887E-2</v>
      </c>
    </row>
    <row r="6" spans="1:9" x14ac:dyDescent="0.25">
      <c r="A6" s="72" t="s">
        <v>12</v>
      </c>
      <c r="B6" s="72">
        <v>6.134259259259259E-4</v>
      </c>
      <c r="C6" s="72">
        <v>1.6782407407407406E-3</v>
      </c>
      <c r="D6" s="73">
        <f t="shared" si="0"/>
        <v>0.26767676767676768</v>
      </c>
      <c r="E6" s="73">
        <f t="shared" si="1"/>
        <v>0.73232323232323226</v>
      </c>
      <c r="F6" s="72">
        <v>2.2916666666666667E-3</v>
      </c>
    </row>
    <row r="7" spans="1:9" x14ac:dyDescent="0.25">
      <c r="A7" s="72" t="s">
        <v>162</v>
      </c>
      <c r="B7" s="72">
        <v>1.3888888888888886E-2</v>
      </c>
      <c r="C7" s="72">
        <v>1.4699074074074074E-3</v>
      </c>
      <c r="D7" s="73">
        <f t="shared" si="0"/>
        <v>0.90429540316503387</v>
      </c>
      <c r="E7" s="73">
        <f t="shared" si="1"/>
        <v>9.5704596834966099E-2</v>
      </c>
      <c r="F7" s="72">
        <v>1.5358796296296294E-2</v>
      </c>
      <c r="G7" s="72">
        <v>0</v>
      </c>
      <c r="H7" s="72">
        <v>0</v>
      </c>
      <c r="I7" s="72">
        <v>0</v>
      </c>
    </row>
    <row r="8" spans="1:9" x14ac:dyDescent="0.25">
      <c r="A8" s="72" t="s">
        <v>106</v>
      </c>
      <c r="B8" s="72">
        <v>3.0324074074074077E-3</v>
      </c>
      <c r="C8" s="72">
        <v>6.4814814814814813E-4</v>
      </c>
      <c r="D8" s="73">
        <f t="shared" si="0"/>
        <v>0.82389937106918243</v>
      </c>
      <c r="E8" s="73">
        <f t="shared" si="1"/>
        <v>0.1761006289308176</v>
      </c>
      <c r="F8" s="72">
        <v>3.6805555555555558E-3</v>
      </c>
      <c r="G8" s="72">
        <v>0</v>
      </c>
      <c r="H8" s="72">
        <v>0</v>
      </c>
      <c r="I8" s="72">
        <v>0</v>
      </c>
    </row>
    <row r="9" spans="1:9" x14ac:dyDescent="0.25">
      <c r="A9" s="72" t="s">
        <v>107</v>
      </c>
      <c r="B9" s="72">
        <v>0</v>
      </c>
      <c r="C9" s="72">
        <v>2.5462962962962961E-4</v>
      </c>
      <c r="D9" s="73">
        <f t="shared" si="0"/>
        <v>0</v>
      </c>
      <c r="E9" s="73">
        <f t="shared" si="1"/>
        <v>1</v>
      </c>
      <c r="F9" s="72">
        <v>2.5462962962962961E-4</v>
      </c>
      <c r="G9" s="72">
        <v>0</v>
      </c>
      <c r="H9" s="72">
        <v>0</v>
      </c>
      <c r="I9" s="72">
        <v>0</v>
      </c>
    </row>
    <row r="10" spans="1:9" x14ac:dyDescent="0.25">
      <c r="A10" s="72" t="s">
        <v>183</v>
      </c>
      <c r="B10" s="72">
        <v>6.3657407407407413E-4</v>
      </c>
      <c r="D10" s="73">
        <f t="shared" si="0"/>
        <v>1</v>
      </c>
      <c r="E10" s="73">
        <f t="shared" si="1"/>
        <v>0</v>
      </c>
      <c r="F10" s="72">
        <v>6.3657407407407413E-4</v>
      </c>
      <c r="G10" s="72">
        <v>0</v>
      </c>
      <c r="H10" s="72">
        <v>0</v>
      </c>
      <c r="I10" s="72">
        <v>0</v>
      </c>
    </row>
    <row r="11" spans="1:9" x14ac:dyDescent="0.25">
      <c r="A11" s="72" t="s">
        <v>217</v>
      </c>
      <c r="B11" s="72">
        <v>2.7777777777777778E-4</v>
      </c>
      <c r="D11" s="73">
        <f t="shared" si="0"/>
        <v>1</v>
      </c>
      <c r="E11" s="73">
        <f t="shared" si="1"/>
        <v>0</v>
      </c>
      <c r="F11" s="72">
        <v>2.7777777777777778E-4</v>
      </c>
      <c r="G11" s="72">
        <v>0</v>
      </c>
      <c r="H11" s="72">
        <v>0</v>
      </c>
      <c r="I11" s="72">
        <v>0</v>
      </c>
    </row>
    <row r="12" spans="1:9" x14ac:dyDescent="0.25">
      <c r="A12" s="72" t="s">
        <v>218</v>
      </c>
      <c r="B12" s="72">
        <v>4.861111111111111E-4</v>
      </c>
      <c r="C12" s="72">
        <v>4.2824074074074075E-4</v>
      </c>
      <c r="D12" s="73">
        <f t="shared" si="0"/>
        <v>0.53164556962025311</v>
      </c>
      <c r="E12" s="73">
        <f t="shared" si="1"/>
        <v>0.46835443037974683</v>
      </c>
      <c r="F12" s="72">
        <v>9.1435185185185185E-4</v>
      </c>
    </row>
    <row r="13" spans="1:9" x14ac:dyDescent="0.25">
      <c r="A13" s="72" t="s">
        <v>163</v>
      </c>
      <c r="B13" s="72">
        <v>6.134259259259259E-4</v>
      </c>
      <c r="D13" s="73">
        <f t="shared" si="0"/>
        <v>1</v>
      </c>
      <c r="E13" s="73">
        <f t="shared" si="1"/>
        <v>0</v>
      </c>
      <c r="F13" s="72">
        <v>6.134259259259259E-4</v>
      </c>
      <c r="G13" s="72">
        <v>0</v>
      </c>
      <c r="H13" s="72">
        <v>0</v>
      </c>
      <c r="I13" s="72">
        <v>0</v>
      </c>
    </row>
    <row r="14" spans="1:9" x14ac:dyDescent="0.25">
      <c r="A14" s="72" t="s">
        <v>13</v>
      </c>
      <c r="B14" s="72">
        <v>1.0416666666666667E-3</v>
      </c>
      <c r="C14" s="72">
        <v>0</v>
      </c>
      <c r="D14" s="73">
        <f t="shared" si="0"/>
        <v>1</v>
      </c>
      <c r="E14" s="73">
        <f t="shared" si="1"/>
        <v>0</v>
      </c>
      <c r="F14" s="72">
        <v>1.0416666666666667E-3</v>
      </c>
      <c r="G14" s="72">
        <v>0</v>
      </c>
      <c r="H14" s="72">
        <v>0</v>
      </c>
      <c r="I14" s="72">
        <v>0</v>
      </c>
    </row>
    <row r="15" spans="1:9" x14ac:dyDescent="0.25">
      <c r="A15" s="72" t="s">
        <v>15</v>
      </c>
      <c r="B15" s="72">
        <v>6.9328703703703705E-3</v>
      </c>
      <c r="D15" s="73">
        <f t="shared" si="0"/>
        <v>1</v>
      </c>
      <c r="E15" s="73">
        <f t="shared" si="1"/>
        <v>0</v>
      </c>
      <c r="F15" s="72">
        <v>6.9328703703703705E-3</v>
      </c>
      <c r="G15" s="72">
        <v>0</v>
      </c>
      <c r="H15" s="72">
        <v>0</v>
      </c>
      <c r="I15" s="72">
        <v>0</v>
      </c>
    </row>
    <row r="16" spans="1:9" x14ac:dyDescent="0.25">
      <c r="A16" s="72" t="s">
        <v>16</v>
      </c>
      <c r="C16" s="72">
        <v>1.0532407407407407E-3</v>
      </c>
      <c r="D16" s="73">
        <f t="shared" si="0"/>
        <v>0</v>
      </c>
      <c r="E16" s="73">
        <f t="shared" si="1"/>
        <v>1</v>
      </c>
      <c r="F16" s="72">
        <v>1.0532407407407407E-3</v>
      </c>
      <c r="G16" s="72">
        <v>0</v>
      </c>
      <c r="H16" s="72">
        <v>0</v>
      </c>
      <c r="I16" s="72">
        <v>0</v>
      </c>
    </row>
    <row r="17" spans="1:13" x14ac:dyDescent="0.25">
      <c r="A17" s="72" t="s">
        <v>17</v>
      </c>
      <c r="B17" s="72">
        <v>4.6990740740740743E-3</v>
      </c>
      <c r="D17" s="73">
        <f t="shared" si="0"/>
        <v>1</v>
      </c>
      <c r="E17" s="73">
        <f t="shared" si="1"/>
        <v>0</v>
      </c>
      <c r="F17" s="72">
        <v>4.6990740740740743E-3</v>
      </c>
      <c r="G17" s="72">
        <v>0</v>
      </c>
      <c r="H17" s="72">
        <v>0</v>
      </c>
      <c r="I17" s="72">
        <v>0</v>
      </c>
    </row>
    <row r="18" spans="1:13" x14ac:dyDescent="0.25">
      <c r="A18" s="72" t="s">
        <v>18</v>
      </c>
      <c r="B18" s="72">
        <v>8.2175925925925923E-3</v>
      </c>
      <c r="D18" s="73">
        <f t="shared" si="0"/>
        <v>1</v>
      </c>
      <c r="E18" s="73">
        <f t="shared" si="1"/>
        <v>0</v>
      </c>
      <c r="F18" s="72">
        <v>8.2175925925925923E-3</v>
      </c>
      <c r="G18" s="72">
        <v>0</v>
      </c>
      <c r="H18" s="72">
        <v>0</v>
      </c>
      <c r="I18" s="72">
        <v>0</v>
      </c>
    </row>
    <row r="19" spans="1:13" x14ac:dyDescent="0.25">
      <c r="A19" s="72" t="s">
        <v>19</v>
      </c>
      <c r="B19" s="72">
        <v>1.2604166666666666E-2</v>
      </c>
      <c r="C19" s="72">
        <v>3.2870370370370371E-3</v>
      </c>
      <c r="D19" s="73">
        <f t="shared" si="0"/>
        <v>0.79315367807720327</v>
      </c>
      <c r="E19" s="73">
        <f t="shared" si="1"/>
        <v>0.20684632192279681</v>
      </c>
      <c r="F19" s="72">
        <v>1.5891203703703703E-2</v>
      </c>
      <c r="G19" s="72">
        <v>0</v>
      </c>
      <c r="H19" s="72">
        <v>0</v>
      </c>
      <c r="I19" s="72">
        <v>0</v>
      </c>
    </row>
    <row r="20" spans="1:13" x14ac:dyDescent="0.25">
      <c r="A20" s="72" t="s">
        <v>20</v>
      </c>
      <c r="B20" s="72">
        <v>0</v>
      </c>
      <c r="D20" s="73" t="e">
        <f t="shared" si="0"/>
        <v>#DIV/0!</v>
      </c>
      <c r="E20" s="73" t="e">
        <f t="shared" si="1"/>
        <v>#DIV/0!</v>
      </c>
      <c r="F20" s="72">
        <v>0</v>
      </c>
    </row>
    <row r="27" spans="1:13" x14ac:dyDescent="0.25">
      <c r="J27"/>
      <c r="K27"/>
      <c r="L27"/>
      <c r="M27" s="183"/>
    </row>
    <row r="28" spans="1:13" x14ac:dyDescent="0.25">
      <c r="J28"/>
      <c r="K28"/>
      <c r="L28"/>
      <c r="M28" s="183"/>
    </row>
    <row r="29" spans="1:13" x14ac:dyDescent="0.25">
      <c r="J29"/>
      <c r="K29"/>
      <c r="L29"/>
      <c r="M29" s="184"/>
    </row>
    <row r="30" spans="1:13" x14ac:dyDescent="0.25">
      <c r="J30"/>
      <c r="K30"/>
      <c r="L30"/>
      <c r="M30" s="184"/>
    </row>
    <row r="31" spans="1:13" x14ac:dyDescent="0.25">
      <c r="J31"/>
      <c r="K31"/>
      <c r="L31"/>
      <c r="M31" s="184"/>
    </row>
    <row r="32" spans="1:13" x14ac:dyDescent="0.25">
      <c r="J32"/>
      <c r="K32"/>
      <c r="L32"/>
      <c r="M32" s="184"/>
    </row>
    <row r="33" spans="10:13" x14ac:dyDescent="0.25">
      <c r="J33"/>
      <c r="K33"/>
      <c r="L33"/>
      <c r="M33" s="184"/>
    </row>
    <row r="34" spans="10:13" x14ac:dyDescent="0.25">
      <c r="J34"/>
      <c r="K34"/>
      <c r="L34"/>
      <c r="M34" s="184"/>
    </row>
    <row r="35" spans="10:13" x14ac:dyDescent="0.25">
      <c r="J35"/>
      <c r="K35"/>
      <c r="L35"/>
      <c r="M35" s="184"/>
    </row>
    <row r="36" spans="10:13" x14ac:dyDescent="0.25">
      <c r="J36"/>
      <c r="K36"/>
      <c r="L36"/>
      <c r="M36" s="184"/>
    </row>
    <row r="37" spans="10:13" x14ac:dyDescent="0.25">
      <c r="J37"/>
      <c r="K37"/>
      <c r="L37"/>
      <c r="M37" s="184"/>
    </row>
    <row r="38" spans="10:13" x14ac:dyDescent="0.25">
      <c r="J38"/>
      <c r="K38"/>
      <c r="L38"/>
      <c r="M38" s="184"/>
    </row>
    <row r="39" spans="10:13" x14ac:dyDescent="0.25">
      <c r="J39"/>
      <c r="K39"/>
      <c r="L39"/>
      <c r="M39" s="184"/>
    </row>
    <row r="40" spans="10:13" x14ac:dyDescent="0.25">
      <c r="J40"/>
      <c r="K40"/>
      <c r="L40"/>
      <c r="M40" s="184"/>
    </row>
    <row r="41" spans="10:13" x14ac:dyDescent="0.25">
      <c r="J41"/>
      <c r="K41"/>
      <c r="L41"/>
      <c r="M41" s="184"/>
    </row>
    <row r="42" spans="10:13" x14ac:dyDescent="0.25">
      <c r="J42"/>
      <c r="K42"/>
      <c r="L42"/>
      <c r="M42" s="184"/>
    </row>
    <row r="43" spans="10:13" x14ac:dyDescent="0.25">
      <c r="J43"/>
      <c r="K43"/>
      <c r="L43"/>
      <c r="M43" s="184"/>
    </row>
    <row r="44" spans="10:13" x14ac:dyDescent="0.25">
      <c r="J44"/>
      <c r="K44"/>
      <c r="L44"/>
      <c r="M44" s="184"/>
    </row>
    <row r="45" spans="10:13" x14ac:dyDescent="0.25">
      <c r="J45"/>
      <c r="K45"/>
      <c r="L45"/>
      <c r="M45" s="184"/>
    </row>
    <row r="46" spans="10:13" x14ac:dyDescent="0.25">
      <c r="J46"/>
      <c r="K46"/>
      <c r="L46"/>
      <c r="M46" s="184"/>
    </row>
    <row r="47" spans="10:13" x14ac:dyDescent="0.25">
      <c r="J47"/>
      <c r="K47"/>
      <c r="L47"/>
      <c r="M47" s="184"/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7"/>
  <sheetViews>
    <sheetView showGridLines="0" showZeros="0" view="pageBreakPreview" zoomScale="11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ht="16.5" customHeight="1" x14ac:dyDescent="0.25">
      <c r="B3" s="188" t="s">
        <v>38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s="5" customFormat="1" ht="15.75" thickBot="1" x14ac:dyDescent="0.3">
      <c r="B4" s="191" t="s">
        <v>224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s="5" customFormat="1" x14ac:dyDescent="0.25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7.4074074074074081E-4</v>
      </c>
      <c r="D7" s="12">
        <f t="shared" ref="D7:D19" si="0">IFERROR(C7/C$20,0)</f>
        <v>0.15130023640661938</v>
      </c>
      <c r="E7" s="12">
        <f t="shared" ref="E7:E19" si="1">IFERROR(C7/C$31,0)</f>
        <v>2.25431489961254E-2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f>C7+F7</f>
        <v>7.4074074074074081E-4</v>
      </c>
      <c r="J7" s="12">
        <f t="shared" ref="J7:J19" si="4">IFERROR(I7/I$20,0)</f>
        <v>0.15130023640661938</v>
      </c>
      <c r="K7" s="14">
        <f t="shared" ref="K7:K19" si="5">IFERROR(I7/I$31,0)</f>
        <v>2.25431489961254E-2</v>
      </c>
    </row>
    <row r="8" spans="2:11" s="5" customFormat="1" x14ac:dyDescent="0.25">
      <c r="B8" s="145" t="s">
        <v>100</v>
      </c>
      <c r="C8" s="11">
        <v>5.4398148148148144E-4</v>
      </c>
      <c r="D8" s="12">
        <f t="shared" si="0"/>
        <v>0.11111111111111109</v>
      </c>
      <c r="E8" s="12">
        <f t="shared" si="1"/>
        <v>1.6555125044029586E-2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9" si="6">C8+F8</f>
        <v>5.4398148148148144E-4</v>
      </c>
      <c r="J8" s="12">
        <f t="shared" si="4"/>
        <v>0.11111111111111109</v>
      </c>
      <c r="K8" s="14">
        <f t="shared" si="5"/>
        <v>1.6555125044029586E-2</v>
      </c>
    </row>
    <row r="9" spans="2:11" s="5" customFormat="1" x14ac:dyDescent="0.25">
      <c r="B9" s="10" t="s">
        <v>51</v>
      </c>
      <c r="C9" s="11">
        <v>1.3888888888888889E-4</v>
      </c>
      <c r="D9" s="12">
        <f t="shared" si="0"/>
        <v>2.8368794326241134E-2</v>
      </c>
      <c r="E9" s="12">
        <f t="shared" si="1"/>
        <v>4.2268404367735123E-3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1.3888888888888889E-4</v>
      </c>
      <c r="J9" s="12">
        <f t="shared" si="4"/>
        <v>2.8368794326241134E-2</v>
      </c>
      <c r="K9" s="14">
        <f t="shared" si="5"/>
        <v>4.2268404367735123E-3</v>
      </c>
    </row>
    <row r="10" spans="2:11" s="5" customFormat="1" x14ac:dyDescent="0.25">
      <c r="B10" s="10" t="s">
        <v>11</v>
      </c>
      <c r="C10" s="11">
        <v>4.6296296296296298E-4</v>
      </c>
      <c r="D10" s="12">
        <f t="shared" si="0"/>
        <v>9.4562647754137114E-2</v>
      </c>
      <c r="E10" s="12">
        <f t="shared" si="1"/>
        <v>1.4089468122578374E-2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4.6296296296296298E-4</v>
      </c>
      <c r="J10" s="12">
        <f t="shared" si="4"/>
        <v>9.4562647754137114E-2</v>
      </c>
      <c r="K10" s="14">
        <f t="shared" si="5"/>
        <v>1.4089468122578374E-2</v>
      </c>
    </row>
    <row r="11" spans="2:11" s="5" customFormat="1" x14ac:dyDescent="0.25">
      <c r="B11" s="10" t="s">
        <v>12</v>
      </c>
      <c r="C11" s="11"/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0</v>
      </c>
      <c r="J11" s="12">
        <f t="shared" si="4"/>
        <v>0</v>
      </c>
      <c r="K11" s="14">
        <f t="shared" si="5"/>
        <v>0</v>
      </c>
    </row>
    <row r="12" spans="2:11" s="5" customFormat="1" x14ac:dyDescent="0.25">
      <c r="B12" s="10" t="s">
        <v>162</v>
      </c>
      <c r="C12" s="11">
        <v>2.1412037037037038E-3</v>
      </c>
      <c r="D12" s="12">
        <f t="shared" si="0"/>
        <v>0.43735224586288413</v>
      </c>
      <c r="E12" s="12">
        <f t="shared" si="1"/>
        <v>6.5163790066924979E-2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2.1412037037037038E-3</v>
      </c>
      <c r="J12" s="12">
        <f t="shared" si="4"/>
        <v>0.43735224586288413</v>
      </c>
      <c r="K12" s="14">
        <f t="shared" si="5"/>
        <v>6.5163790066924979E-2</v>
      </c>
    </row>
    <row r="13" spans="2:11" s="5" customFormat="1" x14ac:dyDescent="0.25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183</v>
      </c>
      <c r="C15" s="11"/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217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218</v>
      </c>
      <c r="C17" s="11"/>
      <c r="D17" s="12"/>
      <c r="E17" s="12"/>
      <c r="F17" s="11"/>
      <c r="G17" s="12"/>
      <c r="H17" s="12"/>
      <c r="I17" s="11">
        <f t="shared" si="6"/>
        <v>0</v>
      </c>
      <c r="J17" s="12"/>
      <c r="K17" s="14"/>
    </row>
    <row r="18" spans="2:11" s="5" customFormat="1" x14ac:dyDescent="0.25">
      <c r="B18" s="10" t="s">
        <v>163</v>
      </c>
      <c r="C18" s="11"/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s="5" customFormat="1" ht="15.75" thickBot="1" x14ac:dyDescent="0.3">
      <c r="B19" s="10" t="s">
        <v>13</v>
      </c>
      <c r="C19" s="11">
        <v>8.6805555555555562E-4</v>
      </c>
      <c r="D19" s="12">
        <f t="shared" si="0"/>
        <v>0.1773049645390071</v>
      </c>
      <c r="E19" s="12">
        <f t="shared" si="1"/>
        <v>2.6417752729834452E-2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8.6805555555555562E-4</v>
      </c>
      <c r="J19" s="12">
        <f t="shared" si="4"/>
        <v>0.1773049645390071</v>
      </c>
      <c r="K19" s="14">
        <f t="shared" si="5"/>
        <v>2.6417752729834452E-2</v>
      </c>
    </row>
    <row r="20" spans="2:11" s="5" customFormat="1" ht="16.5" thickTop="1" thickBot="1" x14ac:dyDescent="0.3">
      <c r="B20" s="31" t="s">
        <v>3</v>
      </c>
      <c r="C20" s="32">
        <f>SUM(C7:C19)</f>
        <v>4.8958333333333336E-3</v>
      </c>
      <c r="D20" s="33">
        <f>IFERROR(SUM(D7:D19),0)</f>
        <v>1</v>
      </c>
      <c r="E20" s="33">
        <f>IFERROR(SUM(E7:E19),0)</f>
        <v>0.1489961253962663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4.8958333333333336E-3</v>
      </c>
      <c r="J20" s="33">
        <f>IFERROR(SUM(J7:J19),0)</f>
        <v>1</v>
      </c>
      <c r="K20" s="34">
        <f>IFERROR(SUM(K7:K19),0)</f>
        <v>0.1489961253962663</v>
      </c>
    </row>
    <row r="21" spans="2:11" s="5" customFormat="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25">
      <c r="B23" s="18" t="s">
        <v>15</v>
      </c>
      <c r="C23" s="11">
        <v>4.4907407407407405E-3</v>
      </c>
      <c r="D23" s="19"/>
      <c r="E23" s="12">
        <f>IFERROR(C23/C$31,0)</f>
        <v>0.1366678407890102</v>
      </c>
      <c r="F23" s="11">
        <v>0</v>
      </c>
      <c r="G23" s="19"/>
      <c r="H23" s="12">
        <f>IFERROR(F23/F$31,0)</f>
        <v>0</v>
      </c>
      <c r="I23" s="11">
        <f>C23+F23</f>
        <v>4.4907407407407405E-3</v>
      </c>
      <c r="J23" s="19"/>
      <c r="K23" s="14">
        <f>IFERROR(I23/I$31,0)</f>
        <v>0.1366678407890102</v>
      </c>
    </row>
    <row r="24" spans="2:11" s="5" customFormat="1" x14ac:dyDescent="0.25">
      <c r="B24" s="18" t="s">
        <v>16</v>
      </c>
      <c r="C24" s="11">
        <v>1.9675925925925926E-4</v>
      </c>
      <c r="D24" s="19"/>
      <c r="E24" s="12">
        <f t="shared" ref="E24:E28" si="7">IFERROR(C24/C$31,0)</f>
        <v>5.9880239520958087E-3</v>
      </c>
      <c r="F24" s="11">
        <v>0</v>
      </c>
      <c r="G24" s="19"/>
      <c r="H24" s="12">
        <f t="shared" ref="H24:H28" si="8">IFERROR(F24/F$31,0)</f>
        <v>0</v>
      </c>
      <c r="I24" s="11">
        <f t="shared" ref="I24:I28" si="9">C24+F24</f>
        <v>1.9675925925925926E-4</v>
      </c>
      <c r="J24" s="19"/>
      <c r="K24" s="14">
        <f t="shared" ref="K24:K28" si="10">IFERROR(I24/I$31,0)</f>
        <v>5.9880239520958087E-3</v>
      </c>
    </row>
    <row r="25" spans="2:11" s="5" customFormat="1" x14ac:dyDescent="0.25">
      <c r="B25" s="18" t="s">
        <v>17</v>
      </c>
      <c r="C25" s="11">
        <v>4.2824074074074075E-4</v>
      </c>
      <c r="D25" s="19"/>
      <c r="E25" s="12">
        <f t="shared" si="7"/>
        <v>1.3032758013384995E-2</v>
      </c>
      <c r="F25" s="11">
        <v>0</v>
      </c>
      <c r="G25" s="19"/>
      <c r="H25" s="12">
        <f t="shared" si="8"/>
        <v>0</v>
      </c>
      <c r="I25" s="11">
        <f t="shared" si="9"/>
        <v>4.2824074074074075E-4</v>
      </c>
      <c r="J25" s="19"/>
      <c r="K25" s="14">
        <f t="shared" si="10"/>
        <v>1.3032758013384995E-2</v>
      </c>
    </row>
    <row r="26" spans="2:11" s="5" customFormat="1" x14ac:dyDescent="0.25">
      <c r="B26" s="18" t="s">
        <v>18</v>
      </c>
      <c r="C26" s="11">
        <v>5.7291666666666654E-3</v>
      </c>
      <c r="D26" s="19"/>
      <c r="E26" s="12">
        <f t="shared" si="7"/>
        <v>0.17435716801690732</v>
      </c>
      <c r="F26" s="11">
        <v>0</v>
      </c>
      <c r="G26" s="19"/>
      <c r="H26" s="12">
        <f t="shared" si="8"/>
        <v>0</v>
      </c>
      <c r="I26" s="11">
        <f t="shared" si="9"/>
        <v>5.7291666666666654E-3</v>
      </c>
      <c r="J26" s="19"/>
      <c r="K26" s="14">
        <f t="shared" si="10"/>
        <v>0.17435716801690732</v>
      </c>
    </row>
    <row r="27" spans="2:11" s="5" customFormat="1" x14ac:dyDescent="0.25">
      <c r="B27" s="18" t="s">
        <v>19</v>
      </c>
      <c r="C27" s="11">
        <v>1.7118055555555553E-2</v>
      </c>
      <c r="D27" s="19"/>
      <c r="E27" s="12">
        <f t="shared" si="7"/>
        <v>0.52095808383233522</v>
      </c>
      <c r="F27" s="11">
        <v>0</v>
      </c>
      <c r="G27" s="19"/>
      <c r="H27" s="12">
        <f t="shared" si="8"/>
        <v>0</v>
      </c>
      <c r="I27" s="11">
        <f t="shared" si="9"/>
        <v>1.7118055555555553E-2</v>
      </c>
      <c r="J27" s="19"/>
      <c r="K27" s="14">
        <f t="shared" si="10"/>
        <v>0.52095808383233522</v>
      </c>
    </row>
    <row r="28" spans="2:11" s="5" customFormat="1" ht="15.75" thickBot="1" x14ac:dyDescent="0.3">
      <c r="B28" s="23" t="s">
        <v>20</v>
      </c>
      <c r="C28" s="20"/>
      <c r="D28" s="24"/>
      <c r="E28" s="21">
        <f t="shared" si="7"/>
        <v>0</v>
      </c>
      <c r="F28" s="20">
        <v>0</v>
      </c>
      <c r="G28" s="24"/>
      <c r="H28" s="21">
        <f t="shared" si="8"/>
        <v>0</v>
      </c>
      <c r="I28" s="11">
        <f t="shared" si="9"/>
        <v>0</v>
      </c>
      <c r="J28" s="24"/>
      <c r="K28" s="22">
        <f t="shared" si="10"/>
        <v>0</v>
      </c>
    </row>
    <row r="29" spans="2:11" s="5" customFormat="1" ht="16.5" thickTop="1" thickBot="1" x14ac:dyDescent="0.3">
      <c r="B29" s="31" t="s">
        <v>3</v>
      </c>
      <c r="C29" s="32">
        <f>SUM(C23:C28)</f>
        <v>2.796296296296296E-2</v>
      </c>
      <c r="D29" s="33"/>
      <c r="E29" s="33">
        <f>IFERROR(SUM(E23:E28),0)</f>
        <v>0.8510038746037335</v>
      </c>
      <c r="F29" s="32">
        <f>SUM(F23:F28)</f>
        <v>0</v>
      </c>
      <c r="G29" s="33"/>
      <c r="H29" s="33">
        <f>IFERROR(SUM(H23:H28),0)</f>
        <v>0</v>
      </c>
      <c r="I29" s="32">
        <f>SUM(I23:I28)</f>
        <v>2.796296296296296E-2</v>
      </c>
      <c r="J29" s="33"/>
      <c r="K29" s="34">
        <f>IFERROR(SUM(K23:K28),0)</f>
        <v>0.8510038746037335</v>
      </c>
    </row>
    <row r="30" spans="2:11" s="5" customFormat="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 x14ac:dyDescent="0.3">
      <c r="B31" s="31" t="s">
        <v>6</v>
      </c>
      <c r="C31" s="32">
        <f>SUM(C20,C29)</f>
        <v>3.2858796296296296E-2</v>
      </c>
      <c r="D31" s="35"/>
      <c r="E31" s="36">
        <f>IFERROR(SUM(E20,E29),0)</f>
        <v>0.99999999999999978</v>
      </c>
      <c r="F31" s="32">
        <f>SUM(F20,F29)</f>
        <v>0</v>
      </c>
      <c r="G31" s="35"/>
      <c r="H31" s="36">
        <f>IFERROR(SUM(H20,H29),0)</f>
        <v>0</v>
      </c>
      <c r="I31" s="32">
        <f>SUM(I20,I29)</f>
        <v>3.2858796296296296E-2</v>
      </c>
      <c r="J31" s="35"/>
      <c r="K31" s="38">
        <f>IFERROR(SUM(K20,K29),0)</f>
        <v>0.99999999999999978</v>
      </c>
    </row>
    <row r="32" spans="2:11" s="5" customFormat="1" ht="66" customHeight="1" thickTop="1" thickBot="1" x14ac:dyDescent="0.3">
      <c r="B32" s="185" t="s">
        <v>156</v>
      </c>
      <c r="C32" s="186"/>
      <c r="D32" s="186"/>
      <c r="E32" s="186"/>
      <c r="F32" s="186"/>
      <c r="G32" s="186"/>
      <c r="H32" s="186"/>
      <c r="I32" s="186"/>
      <c r="J32" s="186"/>
      <c r="K32" s="187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  <row r="67" spans="3:8" s="5" customFormat="1" x14ac:dyDescent="0.25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A1:M48"/>
  <sheetViews>
    <sheetView showZeros="0" workbookViewId="0">
      <selection activeCell="A25" sqref="A25:XFD47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2.0138888888888888E-3</v>
      </c>
      <c r="C2" s="72">
        <v>0</v>
      </c>
      <c r="D2" s="73">
        <f>B2/F2</f>
        <v>1</v>
      </c>
      <c r="E2" s="73">
        <f>C2/F2</f>
        <v>0</v>
      </c>
      <c r="F2" s="72">
        <v>2.0138888888888888E-3</v>
      </c>
    </row>
    <row r="3" spans="1:10" x14ac:dyDescent="0.25">
      <c r="A3" s="72" t="s">
        <v>100</v>
      </c>
      <c r="B3" s="72">
        <v>9.5370370370370348E-3</v>
      </c>
      <c r="D3" s="73">
        <f t="shared" ref="D3:D20" si="0">B3/F3</f>
        <v>1</v>
      </c>
      <c r="E3" s="73">
        <f t="shared" ref="E3:E20" si="1">C3/F3</f>
        <v>0</v>
      </c>
      <c r="F3" s="72">
        <v>9.5370370370370348E-3</v>
      </c>
    </row>
    <row r="4" spans="1:10" x14ac:dyDescent="0.25">
      <c r="A4" s="72" t="s">
        <v>51</v>
      </c>
      <c r="B4" s="72">
        <v>8.3333333333333328E-4</v>
      </c>
      <c r="C4" s="72">
        <v>6.018518518518519E-4</v>
      </c>
      <c r="D4" s="73">
        <f t="shared" si="0"/>
        <v>0.58064516129032251</v>
      </c>
      <c r="E4" s="73">
        <f t="shared" si="1"/>
        <v>0.41935483870967744</v>
      </c>
      <c r="F4" s="72">
        <v>1.4351851851851852E-3</v>
      </c>
    </row>
    <row r="5" spans="1:10" x14ac:dyDescent="0.25">
      <c r="A5" s="72" t="s">
        <v>11</v>
      </c>
      <c r="B5" s="72">
        <v>6.7592592592592591E-3</v>
      </c>
      <c r="D5" s="73">
        <f t="shared" si="0"/>
        <v>1</v>
      </c>
      <c r="E5" s="73">
        <f t="shared" si="1"/>
        <v>0</v>
      </c>
      <c r="F5" s="72">
        <v>6.7592592592592591E-3</v>
      </c>
    </row>
    <row r="6" spans="1:10" x14ac:dyDescent="0.25">
      <c r="A6" s="72" t="s">
        <v>12</v>
      </c>
      <c r="B6" s="72">
        <v>0</v>
      </c>
      <c r="C6" s="72">
        <v>2.8356481481481479E-3</v>
      </c>
      <c r="D6" s="73">
        <f t="shared" si="0"/>
        <v>0</v>
      </c>
      <c r="E6" s="73">
        <f t="shared" si="1"/>
        <v>1</v>
      </c>
      <c r="F6" s="72">
        <v>2.8356481481481479E-3</v>
      </c>
    </row>
    <row r="7" spans="1:10" x14ac:dyDescent="0.25">
      <c r="A7" s="72" t="s">
        <v>162</v>
      </c>
      <c r="B7" s="72">
        <v>5.3356481481481484E-3</v>
      </c>
      <c r="C7" s="72">
        <v>0</v>
      </c>
      <c r="D7" s="73">
        <f t="shared" si="0"/>
        <v>1</v>
      </c>
      <c r="E7" s="73">
        <f t="shared" si="1"/>
        <v>0</v>
      </c>
      <c r="F7" s="72">
        <v>5.3356481481481484E-3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8.1018518518518516E-4</v>
      </c>
      <c r="C8" s="72">
        <v>3.0092592592592595E-4</v>
      </c>
      <c r="D8" s="73">
        <f t="shared" si="0"/>
        <v>0.72916666666666663</v>
      </c>
      <c r="E8" s="73">
        <f t="shared" si="1"/>
        <v>0.27083333333333337</v>
      </c>
      <c r="F8" s="72">
        <v>1.1111111111111111E-3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2.4305555555555552E-4</v>
      </c>
      <c r="C9" s="72">
        <v>2.7777777777777778E-4</v>
      </c>
      <c r="D9" s="73">
        <f t="shared" si="0"/>
        <v>0.46666666666666662</v>
      </c>
      <c r="E9" s="73">
        <f t="shared" si="1"/>
        <v>0.53333333333333333</v>
      </c>
      <c r="F9" s="72">
        <v>5.2083333333333333E-4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183</v>
      </c>
      <c r="B10" s="72">
        <v>9.837962962962962E-4</v>
      </c>
      <c r="D10" s="73">
        <f t="shared" si="0"/>
        <v>1</v>
      </c>
      <c r="E10" s="73">
        <f t="shared" si="1"/>
        <v>0</v>
      </c>
      <c r="F10" s="72">
        <v>9.837962962962962E-4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217</v>
      </c>
      <c r="B11" s="72">
        <v>4.1666666666666669E-4</v>
      </c>
      <c r="D11" s="73">
        <f t="shared" si="0"/>
        <v>1</v>
      </c>
      <c r="E11" s="73">
        <f t="shared" si="1"/>
        <v>0</v>
      </c>
      <c r="F11" s="72">
        <v>4.1666666666666669E-4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218</v>
      </c>
      <c r="B12" s="72">
        <v>0</v>
      </c>
      <c r="C12" s="72">
        <v>2.8935185185185189E-4</v>
      </c>
      <c r="D12" s="73">
        <f t="shared" si="0"/>
        <v>0</v>
      </c>
      <c r="E12" s="73">
        <f t="shared" si="1"/>
        <v>1</v>
      </c>
      <c r="F12" s="72">
        <v>2.8935185185185189E-4</v>
      </c>
    </row>
    <row r="13" spans="1:10" x14ac:dyDescent="0.25">
      <c r="A13" s="72" t="s">
        <v>163</v>
      </c>
      <c r="B13" s="72">
        <v>3.1250000000000001E-4</v>
      </c>
      <c r="D13" s="73">
        <f t="shared" si="0"/>
        <v>1</v>
      </c>
      <c r="E13" s="73">
        <f t="shared" si="1"/>
        <v>0</v>
      </c>
      <c r="F13" s="72">
        <v>3.1250000000000001E-4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13</v>
      </c>
      <c r="B14" s="72">
        <v>8.2175925925925927E-4</v>
      </c>
      <c r="D14" s="73">
        <f t="shared" si="0"/>
        <v>1</v>
      </c>
      <c r="E14" s="73">
        <f t="shared" si="1"/>
        <v>0</v>
      </c>
      <c r="F14" s="72">
        <v>8.2175925925925927E-4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15</v>
      </c>
      <c r="B15" s="72">
        <v>2.6157407407407405E-3</v>
      </c>
      <c r="D15" s="73">
        <f t="shared" si="0"/>
        <v>1</v>
      </c>
      <c r="E15" s="73">
        <f t="shared" si="1"/>
        <v>0</v>
      </c>
      <c r="F15" s="72">
        <v>2.6157407407407405E-3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16</v>
      </c>
      <c r="C16" s="72">
        <v>1.3541666666666667E-3</v>
      </c>
      <c r="D16" s="73">
        <f t="shared" si="0"/>
        <v>0</v>
      </c>
      <c r="E16" s="73">
        <f t="shared" si="1"/>
        <v>1</v>
      </c>
      <c r="F16" s="72">
        <v>1.3541666666666667E-3</v>
      </c>
      <c r="G16" s="72">
        <v>0</v>
      </c>
      <c r="H16" s="72">
        <v>0</v>
      </c>
      <c r="I16" s="72">
        <v>0</v>
      </c>
      <c r="J16" s="72">
        <v>0</v>
      </c>
    </row>
    <row r="17" spans="1:13" x14ac:dyDescent="0.25">
      <c r="A17" s="72" t="s">
        <v>17</v>
      </c>
      <c r="B17" s="72">
        <v>1.3541666666666667E-3</v>
      </c>
      <c r="D17" s="73">
        <f t="shared" si="0"/>
        <v>1</v>
      </c>
      <c r="E17" s="73">
        <f t="shared" si="1"/>
        <v>0</v>
      </c>
      <c r="F17" s="72">
        <v>1.3541666666666667E-3</v>
      </c>
      <c r="G17" s="72">
        <v>0</v>
      </c>
      <c r="H17" s="72">
        <v>0</v>
      </c>
      <c r="I17" s="72">
        <v>0</v>
      </c>
      <c r="J17" s="72">
        <v>0</v>
      </c>
    </row>
    <row r="18" spans="1:13" x14ac:dyDescent="0.25">
      <c r="A18" s="72" t="s">
        <v>18</v>
      </c>
      <c r="B18" s="72">
        <v>2.0949074074074073E-3</v>
      </c>
      <c r="D18" s="73">
        <f t="shared" si="0"/>
        <v>1</v>
      </c>
      <c r="E18" s="73">
        <f t="shared" si="1"/>
        <v>0</v>
      </c>
      <c r="F18" s="72">
        <v>2.0949074074074073E-3</v>
      </c>
      <c r="G18" s="72">
        <v>0</v>
      </c>
      <c r="H18" s="72">
        <v>0</v>
      </c>
      <c r="I18" s="72">
        <v>0</v>
      </c>
      <c r="J18" s="72">
        <v>0</v>
      </c>
    </row>
    <row r="19" spans="1:13" x14ac:dyDescent="0.25">
      <c r="A19" s="72" t="s">
        <v>19</v>
      </c>
      <c r="B19" s="72">
        <v>4.4328703703703709E-3</v>
      </c>
      <c r="C19" s="72">
        <v>5.9027777777777778E-4</v>
      </c>
      <c r="D19" s="73">
        <f t="shared" si="0"/>
        <v>0.88248847926267271</v>
      </c>
      <c r="E19" s="73">
        <f t="shared" si="1"/>
        <v>0.11751152073732717</v>
      </c>
      <c r="F19" s="72">
        <v>5.023148148148149E-3</v>
      </c>
      <c r="G19" s="72">
        <v>0</v>
      </c>
      <c r="H19" s="72">
        <v>0</v>
      </c>
      <c r="I19" s="72">
        <v>0</v>
      </c>
      <c r="J19" s="72">
        <v>0</v>
      </c>
    </row>
    <row r="20" spans="1:13" x14ac:dyDescent="0.25">
      <c r="A20" s="72" t="s">
        <v>20</v>
      </c>
      <c r="B20" s="72">
        <v>0</v>
      </c>
      <c r="D20" s="73" t="e">
        <f t="shared" si="0"/>
        <v>#DIV/0!</v>
      </c>
      <c r="E20" s="73" t="e">
        <f t="shared" si="1"/>
        <v>#DIV/0!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  <row r="26" spans="1:13" x14ac:dyDescent="0.25">
      <c r="A26"/>
      <c r="B26"/>
      <c r="C26"/>
      <c r="D26"/>
      <c r="E26"/>
      <c r="F26"/>
      <c r="G26"/>
      <c r="H26"/>
      <c r="I26"/>
    </row>
    <row r="27" spans="1:13" x14ac:dyDescent="0.25">
      <c r="A27"/>
      <c r="B27"/>
      <c r="C27"/>
      <c r="D27"/>
      <c r="E27"/>
      <c r="F27"/>
      <c r="G27"/>
      <c r="H27"/>
      <c r="I27"/>
    </row>
    <row r="28" spans="1:13" x14ac:dyDescent="0.25">
      <c r="A28"/>
      <c r="B28"/>
      <c r="C28"/>
      <c r="D28"/>
      <c r="E28"/>
      <c r="F28"/>
      <c r="G28"/>
      <c r="H28"/>
      <c r="I28"/>
      <c r="J28" s="183"/>
      <c r="K28" s="183"/>
      <c r="L28" s="183"/>
      <c r="M28" s="183"/>
    </row>
    <row r="29" spans="1:13" x14ac:dyDescent="0.25">
      <c r="A29"/>
      <c r="B29"/>
      <c r="C29"/>
      <c r="D29"/>
      <c r="E29"/>
      <c r="F29"/>
      <c r="G29"/>
      <c r="H29"/>
      <c r="I29"/>
      <c r="J29" s="183"/>
      <c r="K29" s="183"/>
      <c r="L29" s="183"/>
      <c r="M29" s="183"/>
    </row>
    <row r="30" spans="1:13" x14ac:dyDescent="0.25">
      <c r="A30"/>
      <c r="B30"/>
      <c r="C30"/>
      <c r="D30"/>
      <c r="E30"/>
      <c r="F30"/>
      <c r="G30"/>
      <c r="H30"/>
      <c r="I30"/>
      <c r="J30" s="184"/>
      <c r="K30" s="184"/>
      <c r="L30" s="184"/>
      <c r="M30" s="184"/>
    </row>
    <row r="31" spans="1:13" x14ac:dyDescent="0.25">
      <c r="A31"/>
      <c r="B31"/>
      <c r="C31"/>
      <c r="D31"/>
      <c r="E31"/>
      <c r="F31"/>
      <c r="G31"/>
      <c r="H31"/>
      <c r="I31"/>
      <c r="J31" s="184"/>
      <c r="K31" s="184"/>
      <c r="L31" s="184"/>
      <c r="M31" s="184"/>
    </row>
    <row r="32" spans="1:13" x14ac:dyDescent="0.25">
      <c r="A32"/>
      <c r="B32"/>
      <c r="C32"/>
      <c r="D32"/>
      <c r="E32"/>
      <c r="F32"/>
      <c r="G32"/>
      <c r="H32"/>
      <c r="I32"/>
      <c r="J32" s="184"/>
      <c r="K32" s="184"/>
      <c r="L32" s="184"/>
      <c r="M32" s="184"/>
    </row>
    <row r="33" spans="1:13" x14ac:dyDescent="0.25">
      <c r="A33"/>
      <c r="B33"/>
      <c r="C33"/>
      <c r="D33"/>
      <c r="E33"/>
      <c r="F33"/>
      <c r="G33"/>
      <c r="H33"/>
      <c r="I33"/>
      <c r="J33" s="184"/>
      <c r="K33" s="184"/>
      <c r="L33" s="184"/>
      <c r="M33" s="184"/>
    </row>
    <row r="34" spans="1:13" x14ac:dyDescent="0.25">
      <c r="A34"/>
      <c r="B34"/>
      <c r="C34"/>
      <c r="D34"/>
      <c r="E34"/>
      <c r="F34"/>
      <c r="G34"/>
      <c r="H34"/>
      <c r="I34"/>
      <c r="J34" s="184"/>
      <c r="K34" s="184"/>
      <c r="L34" s="184"/>
      <c r="M34" s="184"/>
    </row>
    <row r="35" spans="1:13" x14ac:dyDescent="0.25">
      <c r="A35"/>
      <c r="B35"/>
      <c r="C35"/>
      <c r="D35"/>
      <c r="E35"/>
      <c r="F35"/>
      <c r="G35"/>
      <c r="H35"/>
      <c r="I35"/>
      <c r="J35" s="184"/>
      <c r="K35" s="184"/>
      <c r="L35" s="184"/>
      <c r="M35" s="184"/>
    </row>
    <row r="36" spans="1:13" x14ac:dyDescent="0.25">
      <c r="A36"/>
      <c r="B36"/>
      <c r="C36"/>
      <c r="D36"/>
      <c r="E36"/>
      <c r="F36"/>
      <c r="G36"/>
      <c r="H36"/>
      <c r="I36"/>
      <c r="J36" s="184"/>
      <c r="K36" s="184"/>
      <c r="L36" s="184"/>
      <c r="M36" s="184"/>
    </row>
    <row r="37" spans="1:13" x14ac:dyDescent="0.25">
      <c r="A37"/>
      <c r="B37"/>
      <c r="C37"/>
      <c r="D37"/>
      <c r="E37"/>
      <c r="F37"/>
      <c r="G37"/>
      <c r="H37"/>
      <c r="I37"/>
      <c r="J37" s="184"/>
      <c r="K37" s="184"/>
      <c r="L37" s="184"/>
      <c r="M37" s="184"/>
    </row>
    <row r="38" spans="1:13" x14ac:dyDescent="0.25">
      <c r="A38"/>
      <c r="B38"/>
      <c r="C38"/>
      <c r="D38"/>
      <c r="E38"/>
      <c r="F38"/>
      <c r="G38"/>
      <c r="H38"/>
      <c r="I38"/>
      <c r="J38" s="184"/>
      <c r="K38" s="184"/>
      <c r="L38" s="184"/>
      <c r="M38" s="184"/>
    </row>
    <row r="39" spans="1:13" x14ac:dyDescent="0.25">
      <c r="A39"/>
      <c r="B39"/>
      <c r="C39"/>
      <c r="D39"/>
      <c r="E39"/>
      <c r="F39"/>
      <c r="G39"/>
      <c r="H39"/>
      <c r="I39"/>
      <c r="J39" s="184"/>
      <c r="K39" s="184"/>
      <c r="L39" s="184"/>
      <c r="M39" s="184"/>
    </row>
    <row r="40" spans="1:13" x14ac:dyDescent="0.25">
      <c r="A40"/>
      <c r="B40"/>
      <c r="C40"/>
      <c r="D40"/>
      <c r="E40"/>
      <c r="F40"/>
      <c r="G40"/>
      <c r="H40"/>
      <c r="I40"/>
      <c r="J40" s="184"/>
      <c r="K40" s="184"/>
      <c r="L40" s="184"/>
      <c r="M40" s="184"/>
    </row>
    <row r="41" spans="1:13" x14ac:dyDescent="0.25">
      <c r="A41"/>
      <c r="B41"/>
      <c r="C41"/>
      <c r="D41"/>
      <c r="E41"/>
      <c r="F41"/>
      <c r="G41"/>
      <c r="H41"/>
      <c r="I41"/>
      <c r="J41" s="184"/>
      <c r="K41" s="184"/>
      <c r="L41" s="184"/>
      <c r="M41" s="184"/>
    </row>
    <row r="42" spans="1:13" x14ac:dyDescent="0.25">
      <c r="A42"/>
      <c r="B42"/>
      <c r="C42"/>
      <c r="D42"/>
      <c r="E42"/>
      <c r="F42"/>
      <c r="G42"/>
      <c r="H42"/>
      <c r="I42"/>
      <c r="J42" s="184"/>
      <c r="K42" s="184"/>
      <c r="L42" s="184"/>
      <c r="M42" s="184"/>
    </row>
    <row r="43" spans="1:13" x14ac:dyDescent="0.25">
      <c r="A43"/>
      <c r="B43"/>
      <c r="C43"/>
      <c r="D43"/>
      <c r="E43"/>
      <c r="F43"/>
      <c r="G43"/>
      <c r="H43"/>
      <c r="I43"/>
      <c r="J43" s="184"/>
      <c r="K43" s="184"/>
      <c r="L43" s="184"/>
      <c r="M43" s="184"/>
    </row>
    <row r="44" spans="1:13" x14ac:dyDescent="0.25">
      <c r="A44"/>
      <c r="B44"/>
      <c r="C44"/>
      <c r="D44"/>
      <c r="E44"/>
      <c r="F44"/>
      <c r="G44"/>
      <c r="H44"/>
      <c r="I44"/>
      <c r="J44" s="184"/>
      <c r="K44" s="184"/>
      <c r="L44" s="184"/>
      <c r="M44" s="184"/>
    </row>
    <row r="45" spans="1:13" x14ac:dyDescent="0.25">
      <c r="A45"/>
      <c r="B45"/>
      <c r="C45"/>
      <c r="D45"/>
      <c r="E45"/>
      <c r="F45"/>
      <c r="G45"/>
      <c r="H45"/>
      <c r="I45"/>
      <c r="J45" s="184"/>
      <c r="K45" s="184"/>
      <c r="L45" s="184"/>
      <c r="M45" s="184"/>
    </row>
    <row r="46" spans="1:13" x14ac:dyDescent="0.25">
      <c r="A46"/>
      <c r="B46"/>
      <c r="C46"/>
      <c r="D46"/>
      <c r="E46"/>
      <c r="F46"/>
      <c r="G46"/>
      <c r="H46"/>
      <c r="I46"/>
      <c r="J46" s="184"/>
      <c r="K46" s="184"/>
      <c r="L46" s="184"/>
      <c r="M46" s="184"/>
    </row>
    <row r="47" spans="1:13" x14ac:dyDescent="0.25">
      <c r="A47"/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</row>
    <row r="48" spans="1:13" x14ac:dyDescent="0.25">
      <c r="A48"/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</row>
  </sheetData>
  <pageMargins left="0.7" right="0.7" top="0.75" bottom="0.75" header="0.3" footer="0.3"/>
  <pageSetup paperSize="9" orientation="portrait" horizontalDpi="300" verticalDpi="30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A1:J20"/>
  <sheetViews>
    <sheetView showZeros="0" workbookViewId="0">
      <selection activeCell="A2" sqref="A2:A14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100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162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183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217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218</v>
      </c>
      <c r="D12" s="73"/>
      <c r="E12" s="73"/>
    </row>
    <row r="13" spans="1:10" x14ac:dyDescent="0.25">
      <c r="A13" s="72" t="s">
        <v>163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J26"/>
  <sheetViews>
    <sheetView showZeros="0" topLeftCell="A16" workbookViewId="0">
      <selection activeCell="A24" sqref="A24:XFD42"/>
    </sheetView>
  </sheetViews>
  <sheetFormatPr defaultRowHeight="15" x14ac:dyDescent="0.25"/>
  <cols>
    <col min="1" max="1" width="14.7109375" style="72" customWidth="1"/>
    <col min="2" max="16384" width="9.140625" style="72"/>
  </cols>
  <sheetData>
    <row r="1" spans="1:7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7" x14ac:dyDescent="0.25">
      <c r="A2" s="72" t="s">
        <v>37</v>
      </c>
      <c r="B2" s="72">
        <v>8.7210648148148134E-2</v>
      </c>
      <c r="C2" s="72">
        <v>1.1701388888888888E-2</v>
      </c>
      <c r="D2" s="73">
        <f>B2/F2</f>
        <v>0.8816990404867775</v>
      </c>
      <c r="E2" s="73">
        <f>C2/F2</f>
        <v>0.11830095951322257</v>
      </c>
      <c r="F2" s="72">
        <f>B2+C2</f>
        <v>9.8912037037037021E-2</v>
      </c>
    </row>
    <row r="3" spans="1:7" x14ac:dyDescent="0.25">
      <c r="A3" s="72" t="s">
        <v>100</v>
      </c>
      <c r="B3" s="72">
        <v>6.5347222222222209E-2</v>
      </c>
      <c r="C3" s="72">
        <v>1.5856481481481483E-3</v>
      </c>
      <c r="D3" s="73">
        <f t="shared" ref="D3:D20" si="0">B3/F3</f>
        <v>0.97630987376794065</v>
      </c>
      <c r="E3" s="73">
        <f t="shared" ref="E3:E20" si="1">C3/F3</f>
        <v>2.3690126232059495E-2</v>
      </c>
      <c r="F3" s="72">
        <f t="shared" ref="F3:F20" si="2">B3+C3</f>
        <v>6.6932870370370351E-2</v>
      </c>
    </row>
    <row r="4" spans="1:7" x14ac:dyDescent="0.25">
      <c r="A4" s="72" t="s">
        <v>51</v>
      </c>
      <c r="B4" s="72">
        <v>6.4513888888888898E-2</v>
      </c>
      <c r="C4" s="72">
        <v>5.8657407407407394E-2</v>
      </c>
      <c r="D4" s="73">
        <f t="shared" si="0"/>
        <v>0.52377372674309353</v>
      </c>
      <c r="E4" s="73">
        <f t="shared" si="1"/>
        <v>0.47622627325690653</v>
      </c>
      <c r="F4" s="72">
        <f t="shared" si="2"/>
        <v>0.12317129629629629</v>
      </c>
    </row>
    <row r="5" spans="1:7" x14ac:dyDescent="0.25">
      <c r="A5" s="72" t="s">
        <v>11</v>
      </c>
      <c r="B5" s="72">
        <v>0.11175925925925917</v>
      </c>
      <c r="C5" s="72">
        <v>6.2800925925925927E-2</v>
      </c>
      <c r="D5" s="73">
        <f t="shared" si="0"/>
        <v>0.64023339079697639</v>
      </c>
      <c r="E5" s="73">
        <f t="shared" si="1"/>
        <v>0.35976660920302367</v>
      </c>
      <c r="F5" s="72">
        <f t="shared" si="2"/>
        <v>0.1745601851851851</v>
      </c>
    </row>
    <row r="6" spans="1:7" x14ac:dyDescent="0.25">
      <c r="A6" s="72" t="s">
        <v>12</v>
      </c>
      <c r="B6" s="72">
        <v>1.9537037037037044E-2</v>
      </c>
      <c r="C6" s="72">
        <v>1.5960648148148147E-2</v>
      </c>
      <c r="D6" s="73">
        <f t="shared" si="0"/>
        <v>0.55037495924356061</v>
      </c>
      <c r="E6" s="73">
        <f t="shared" si="1"/>
        <v>0.44962504075643944</v>
      </c>
      <c r="F6" s="72">
        <f t="shared" si="2"/>
        <v>3.5497685185185188E-2</v>
      </c>
    </row>
    <row r="7" spans="1:7" x14ac:dyDescent="0.25">
      <c r="A7" s="72" t="s">
        <v>162</v>
      </c>
      <c r="B7" s="72">
        <v>9.8206018518518665E-2</v>
      </c>
      <c r="C7" s="72">
        <v>5.0196759259259226E-2</v>
      </c>
      <c r="D7" s="73">
        <f t="shared" si="0"/>
        <v>0.6617532366245521</v>
      </c>
      <c r="E7" s="73">
        <f t="shared" si="1"/>
        <v>0.33824676337544796</v>
      </c>
      <c r="F7" s="72">
        <f t="shared" si="2"/>
        <v>0.14840277777777788</v>
      </c>
      <c r="G7" s="72">
        <v>0</v>
      </c>
    </row>
    <row r="8" spans="1:7" x14ac:dyDescent="0.25">
      <c r="A8" s="72" t="s">
        <v>106</v>
      </c>
      <c r="B8" s="72">
        <v>3.0208333333333337E-2</v>
      </c>
      <c r="C8" s="72">
        <v>1.0532407407407409E-2</v>
      </c>
      <c r="D8" s="73">
        <f t="shared" si="0"/>
        <v>0.74147727272727271</v>
      </c>
      <c r="E8" s="73">
        <f t="shared" si="1"/>
        <v>0.25852272727272729</v>
      </c>
      <c r="F8" s="72">
        <f t="shared" si="2"/>
        <v>4.0740740740740744E-2</v>
      </c>
      <c r="G8" s="72">
        <v>0</v>
      </c>
    </row>
    <row r="9" spans="1:7" x14ac:dyDescent="0.25">
      <c r="A9" s="72" t="s">
        <v>107</v>
      </c>
      <c r="B9" s="72">
        <v>1.2349537037037037E-2</v>
      </c>
      <c r="C9" s="72">
        <v>6.5509259259259253E-3</v>
      </c>
      <c r="D9" s="73">
        <f t="shared" si="0"/>
        <v>0.65339865278628295</v>
      </c>
      <c r="E9" s="73">
        <f t="shared" si="1"/>
        <v>0.34660134721371705</v>
      </c>
      <c r="F9" s="72">
        <f t="shared" si="2"/>
        <v>1.8900462962962963E-2</v>
      </c>
      <c r="G9" s="72">
        <v>0</v>
      </c>
    </row>
    <row r="10" spans="1:7" x14ac:dyDescent="0.25">
      <c r="A10" s="72" t="s">
        <v>183</v>
      </c>
      <c r="B10" s="72">
        <v>3.7916666666666647E-2</v>
      </c>
      <c r="C10" s="72">
        <v>0</v>
      </c>
      <c r="D10" s="73">
        <f t="shared" si="0"/>
        <v>1</v>
      </c>
      <c r="E10" s="73">
        <f t="shared" si="1"/>
        <v>0</v>
      </c>
      <c r="F10" s="72">
        <f t="shared" si="2"/>
        <v>3.7916666666666647E-2</v>
      </c>
      <c r="G10" s="72">
        <v>0</v>
      </c>
    </row>
    <row r="11" spans="1:7" x14ac:dyDescent="0.25">
      <c r="A11" s="72" t="s">
        <v>217</v>
      </c>
      <c r="B11" s="72">
        <v>1.0069444444444443E-2</v>
      </c>
      <c r="C11" s="72">
        <v>1.8518518518518518E-4</v>
      </c>
      <c r="D11" s="73">
        <f t="shared" si="0"/>
        <v>0.98194130925507894</v>
      </c>
      <c r="E11" s="73">
        <f t="shared" si="1"/>
        <v>1.8058690744920992E-2</v>
      </c>
      <c r="F11" s="72">
        <f t="shared" si="2"/>
        <v>1.0254629629629629E-2</v>
      </c>
      <c r="G11" s="72">
        <v>0</v>
      </c>
    </row>
    <row r="12" spans="1:7" x14ac:dyDescent="0.25">
      <c r="A12" s="72" t="s">
        <v>218</v>
      </c>
      <c r="B12" s="72">
        <v>2.6678240740740728E-2</v>
      </c>
      <c r="C12" s="72">
        <v>1.1516203703703704E-2</v>
      </c>
      <c r="D12" s="73">
        <f t="shared" si="0"/>
        <v>0.69848484848484838</v>
      </c>
      <c r="E12" s="73">
        <f t="shared" si="1"/>
        <v>0.30151515151515162</v>
      </c>
      <c r="F12" s="72">
        <f t="shared" si="2"/>
        <v>3.8194444444444434E-2</v>
      </c>
    </row>
    <row r="13" spans="1:7" x14ac:dyDescent="0.25">
      <c r="A13" s="72" t="s">
        <v>163</v>
      </c>
      <c r="B13" s="72">
        <v>1.4479166666666668E-2</v>
      </c>
      <c r="D13" s="73">
        <f t="shared" si="0"/>
        <v>1</v>
      </c>
      <c r="E13" s="73">
        <f t="shared" si="1"/>
        <v>0</v>
      </c>
      <c r="F13" s="72">
        <f t="shared" si="2"/>
        <v>1.4479166666666668E-2</v>
      </c>
      <c r="G13" s="72">
        <v>0</v>
      </c>
    </row>
    <row r="14" spans="1:7" x14ac:dyDescent="0.25">
      <c r="A14" s="72" t="s">
        <v>13</v>
      </c>
      <c r="B14" s="72">
        <v>4.653935185185186E-2</v>
      </c>
      <c r="C14" s="72">
        <v>8.6574074074074071E-3</v>
      </c>
      <c r="D14" s="73">
        <f t="shared" si="0"/>
        <v>0.84315370098553166</v>
      </c>
      <c r="E14" s="73">
        <f t="shared" si="1"/>
        <v>0.15684629901446842</v>
      </c>
      <c r="F14" s="72">
        <f t="shared" si="2"/>
        <v>5.5196759259259265E-2</v>
      </c>
      <c r="G14" s="72">
        <v>0</v>
      </c>
    </row>
    <row r="15" spans="1:7" x14ac:dyDescent="0.25">
      <c r="A15" s="72" t="s">
        <v>15</v>
      </c>
      <c r="B15" s="72">
        <v>1.1076388888888889E-2</v>
      </c>
      <c r="C15" s="72">
        <v>0</v>
      </c>
      <c r="D15" s="73">
        <f t="shared" si="0"/>
        <v>1</v>
      </c>
      <c r="E15" s="73">
        <f t="shared" si="1"/>
        <v>0</v>
      </c>
      <c r="F15" s="72">
        <f t="shared" si="2"/>
        <v>1.1076388888888889E-2</v>
      </c>
      <c r="G15" s="72">
        <v>0</v>
      </c>
    </row>
    <row r="16" spans="1:7" x14ac:dyDescent="0.25">
      <c r="A16" s="72" t="s">
        <v>16</v>
      </c>
      <c r="B16" s="72">
        <v>0</v>
      </c>
      <c r="C16" s="72">
        <v>3.2754629629629627E-3</v>
      </c>
      <c r="D16" s="73">
        <f t="shared" si="0"/>
        <v>0</v>
      </c>
      <c r="E16" s="73">
        <f t="shared" si="1"/>
        <v>1</v>
      </c>
      <c r="F16" s="72">
        <f t="shared" si="2"/>
        <v>3.2754629629629627E-3</v>
      </c>
      <c r="G16" s="72">
        <v>0</v>
      </c>
    </row>
    <row r="17" spans="1:10" x14ac:dyDescent="0.25">
      <c r="A17" s="72" t="s">
        <v>17</v>
      </c>
      <c r="B17" s="72">
        <v>1.261574074074074E-3</v>
      </c>
      <c r="C17" s="72">
        <v>0</v>
      </c>
      <c r="D17" s="73">
        <f t="shared" si="0"/>
        <v>1</v>
      </c>
      <c r="E17" s="73">
        <f t="shared" si="1"/>
        <v>0</v>
      </c>
      <c r="F17" s="72">
        <f t="shared" si="2"/>
        <v>1.261574074074074E-3</v>
      </c>
      <c r="G17" s="72">
        <v>0</v>
      </c>
    </row>
    <row r="18" spans="1:10" x14ac:dyDescent="0.25">
      <c r="A18" s="72" t="s">
        <v>18</v>
      </c>
      <c r="B18" s="72">
        <v>0.12621527777777783</v>
      </c>
      <c r="C18" s="72">
        <v>0</v>
      </c>
      <c r="D18" s="73">
        <f t="shared" si="0"/>
        <v>1</v>
      </c>
      <c r="E18" s="73">
        <f t="shared" si="1"/>
        <v>0</v>
      </c>
      <c r="F18" s="72">
        <f t="shared" si="2"/>
        <v>0.12621527777777783</v>
      </c>
      <c r="G18" s="72">
        <v>0</v>
      </c>
    </row>
    <row r="19" spans="1:10" x14ac:dyDescent="0.25">
      <c r="A19" s="72" t="s">
        <v>19</v>
      </c>
      <c r="B19" s="72">
        <v>4.9178240740740752E-2</v>
      </c>
      <c r="C19" s="72">
        <v>3.4259259259259267E-2</v>
      </c>
      <c r="D19" s="73">
        <f t="shared" si="0"/>
        <v>0.58940213621861559</v>
      </c>
      <c r="E19" s="73">
        <f t="shared" si="1"/>
        <v>0.41059786378138435</v>
      </c>
      <c r="F19" s="72">
        <f t="shared" si="2"/>
        <v>8.3437500000000026E-2</v>
      </c>
      <c r="G19" s="72">
        <v>0</v>
      </c>
    </row>
    <row r="20" spans="1:10" x14ac:dyDescent="0.25">
      <c r="A20" s="72" t="s">
        <v>20</v>
      </c>
      <c r="B20" s="72">
        <v>9.2476851851851834E-3</v>
      </c>
      <c r="C20" s="72">
        <v>0</v>
      </c>
      <c r="D20" s="73">
        <f t="shared" si="0"/>
        <v>1</v>
      </c>
      <c r="E20" s="73">
        <f t="shared" si="1"/>
        <v>0</v>
      </c>
      <c r="F20" s="72">
        <f t="shared" si="2"/>
        <v>9.2476851851851834E-3</v>
      </c>
    </row>
    <row r="24" spans="1:10" x14ac:dyDescent="0.25">
      <c r="H24" s="181"/>
      <c r="I24" s="181"/>
      <c r="J24" s="181"/>
    </row>
    <row r="25" spans="1:10" x14ac:dyDescent="0.25">
      <c r="H25" s="181"/>
      <c r="I25" s="181"/>
      <c r="J25" s="181"/>
    </row>
    <row r="26" spans="1:10" s="180" customFormat="1" x14ac:dyDescent="0.25">
      <c r="H26" s="182"/>
      <c r="I26" s="182"/>
      <c r="J26" s="182"/>
    </row>
  </sheetData>
  <pageMargins left="0.7" right="0.7" top="0.75" bottom="0.75" header="0.3" footer="0.3"/>
  <pageSetup paperSize="9" orientation="portrait" horizontalDpi="300" verticalDpi="30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47"/>
  <sheetViews>
    <sheetView showZeros="0" workbookViewId="0">
      <selection activeCell="A26" sqref="A26:M47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100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C4" s="72">
        <v>0</v>
      </c>
      <c r="D4" s="73"/>
      <c r="E4" s="73">
        <v>0</v>
      </c>
    </row>
    <row r="5" spans="1:10" x14ac:dyDescent="0.25">
      <c r="A5" s="72" t="s">
        <v>11</v>
      </c>
      <c r="C5" s="72">
        <v>0</v>
      </c>
      <c r="D5" s="73"/>
      <c r="E5" s="73">
        <v>0</v>
      </c>
    </row>
    <row r="6" spans="1:10" x14ac:dyDescent="0.25">
      <c r="A6" s="72" t="s">
        <v>12</v>
      </c>
      <c r="C6" s="72">
        <v>0</v>
      </c>
      <c r="D6" s="73"/>
      <c r="E6" s="73">
        <v>0</v>
      </c>
    </row>
    <row r="7" spans="1:10" x14ac:dyDescent="0.25">
      <c r="A7" s="72" t="s">
        <v>162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183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217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218</v>
      </c>
      <c r="D12" s="73"/>
      <c r="E12" s="73"/>
    </row>
    <row r="13" spans="1:10" x14ac:dyDescent="0.25">
      <c r="A13" s="72" t="s">
        <v>163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  <row r="27" spans="1:10" s="180" customFormat="1" x14ac:dyDescent="0.25"/>
    <row r="28" spans="1:10" s="180" customFormat="1" x14ac:dyDescent="0.25"/>
    <row r="29" spans="1:10" x14ac:dyDescent="0.25">
      <c r="H29" s="181"/>
      <c r="I29" s="181"/>
      <c r="J29" s="181"/>
    </row>
    <row r="30" spans="1:10" x14ac:dyDescent="0.25">
      <c r="H30" s="181"/>
      <c r="I30" s="181"/>
      <c r="J30" s="181"/>
    </row>
    <row r="31" spans="1:10" x14ac:dyDescent="0.25">
      <c r="H31" s="181"/>
      <c r="I31" s="181"/>
      <c r="J31" s="181"/>
    </row>
    <row r="32" spans="1:10" x14ac:dyDescent="0.25">
      <c r="H32" s="181"/>
      <c r="I32" s="181"/>
      <c r="J32" s="181"/>
    </row>
    <row r="33" spans="8:10" x14ac:dyDescent="0.25">
      <c r="H33" s="181"/>
      <c r="I33" s="181"/>
      <c r="J33" s="181"/>
    </row>
    <row r="34" spans="8:10" x14ac:dyDescent="0.25">
      <c r="H34" s="181"/>
      <c r="I34" s="181"/>
      <c r="J34" s="181"/>
    </row>
    <row r="35" spans="8:10" x14ac:dyDescent="0.25">
      <c r="H35" s="181"/>
      <c r="I35" s="181"/>
      <c r="J35" s="181"/>
    </row>
    <row r="36" spans="8:10" x14ac:dyDescent="0.25">
      <c r="H36" s="181"/>
      <c r="I36" s="181"/>
      <c r="J36" s="181"/>
    </row>
    <row r="37" spans="8:10" x14ac:dyDescent="0.25">
      <c r="H37" s="181"/>
      <c r="I37" s="181"/>
      <c r="J37" s="181"/>
    </row>
    <row r="38" spans="8:10" x14ac:dyDescent="0.25">
      <c r="H38" s="181"/>
      <c r="I38" s="181"/>
      <c r="J38" s="181"/>
    </row>
    <row r="39" spans="8:10" x14ac:dyDescent="0.25">
      <c r="H39" s="181"/>
      <c r="I39" s="181"/>
      <c r="J39" s="181"/>
    </row>
    <row r="40" spans="8:10" x14ac:dyDescent="0.25">
      <c r="H40" s="181"/>
      <c r="I40" s="181"/>
      <c r="J40" s="181"/>
    </row>
    <row r="41" spans="8:10" x14ac:dyDescent="0.25">
      <c r="H41" s="181"/>
      <c r="I41" s="181"/>
      <c r="J41" s="181"/>
    </row>
    <row r="42" spans="8:10" x14ac:dyDescent="0.25">
      <c r="H42" s="181"/>
      <c r="I42" s="181"/>
      <c r="J42" s="181"/>
    </row>
    <row r="43" spans="8:10" x14ac:dyDescent="0.25">
      <c r="H43" s="181"/>
      <c r="I43" s="181"/>
      <c r="J43" s="181"/>
    </row>
    <row r="44" spans="8:10" x14ac:dyDescent="0.25">
      <c r="H44" s="181"/>
      <c r="I44" s="181"/>
      <c r="J44" s="181"/>
    </row>
    <row r="45" spans="8:10" x14ac:dyDescent="0.25">
      <c r="H45" s="181"/>
      <c r="I45" s="181"/>
      <c r="J45" s="181"/>
    </row>
    <row r="46" spans="8:10" x14ac:dyDescent="0.25">
      <c r="H46" s="181"/>
      <c r="I46" s="181"/>
      <c r="J46" s="181"/>
    </row>
    <row r="47" spans="8:10" x14ac:dyDescent="0.25">
      <c r="H47" s="181"/>
      <c r="I47" s="181"/>
      <c r="J47" s="181"/>
    </row>
  </sheetData>
  <pageMargins left="0.7" right="0.7" top="0.75" bottom="0.75" header="0.3" footer="0.3"/>
  <pageSetup paperSize="9" orientation="portrait" horizontalDpi="300" verticalDpi="30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G20"/>
  <sheetViews>
    <sheetView showZeros="0" topLeftCell="A10" workbookViewId="0">
      <selection activeCell="A24" sqref="A24:XFD42"/>
    </sheetView>
  </sheetViews>
  <sheetFormatPr defaultRowHeight="15" x14ac:dyDescent="0.25"/>
  <cols>
    <col min="1" max="16384" width="9.140625" style="72"/>
  </cols>
  <sheetData>
    <row r="1" spans="1:7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7" x14ac:dyDescent="0.25">
      <c r="A2" s="72" t="s">
        <v>37</v>
      </c>
      <c r="B2" s="181">
        <v>4.0740740740740746E-3</v>
      </c>
      <c r="C2" s="181">
        <v>6.4814814814814813E-4</v>
      </c>
      <c r="D2" s="73">
        <f>B2/F2</f>
        <v>0.86274509803921562</v>
      </c>
      <c r="E2" s="73">
        <f>C2/F2</f>
        <v>0.13725490196078427</v>
      </c>
      <c r="F2" s="181">
        <v>4.7222222222222231E-3</v>
      </c>
    </row>
    <row r="3" spans="1:7" x14ac:dyDescent="0.25">
      <c r="A3" s="72" t="s">
        <v>100</v>
      </c>
      <c r="B3" s="181">
        <v>7.060185185185185E-3</v>
      </c>
      <c r="C3" s="181"/>
      <c r="D3" s="73">
        <f t="shared" ref="D3:D20" si="0">B3/F3</f>
        <v>1</v>
      </c>
      <c r="E3" s="73">
        <f t="shared" ref="E3:E20" si="1">C3/F3</f>
        <v>0</v>
      </c>
      <c r="F3" s="181">
        <v>7.060185185185185E-3</v>
      </c>
    </row>
    <row r="4" spans="1:7" x14ac:dyDescent="0.25">
      <c r="A4" s="72" t="s">
        <v>51</v>
      </c>
      <c r="B4" s="181">
        <v>9.6064814814814808E-4</v>
      </c>
      <c r="C4" s="181">
        <v>1.6898148148148148E-3</v>
      </c>
      <c r="D4" s="73">
        <f t="shared" si="0"/>
        <v>0.36244541484716153</v>
      </c>
      <c r="E4" s="73">
        <f t="shared" si="1"/>
        <v>0.63755458515283836</v>
      </c>
      <c r="F4" s="181">
        <v>2.650462962962963E-3</v>
      </c>
    </row>
    <row r="5" spans="1:7" x14ac:dyDescent="0.25">
      <c r="A5" s="72" t="s">
        <v>11</v>
      </c>
      <c r="B5" s="181">
        <v>1.298611111111111E-2</v>
      </c>
      <c r="C5" s="181">
        <v>5.6828703703703711E-3</v>
      </c>
      <c r="D5" s="73">
        <f t="shared" si="0"/>
        <v>0.69559826410415371</v>
      </c>
      <c r="E5" s="73">
        <f t="shared" si="1"/>
        <v>0.30440173589584629</v>
      </c>
      <c r="F5" s="181">
        <v>1.8668981481481481E-2</v>
      </c>
    </row>
    <row r="6" spans="1:7" x14ac:dyDescent="0.25">
      <c r="A6" s="72" t="s">
        <v>12</v>
      </c>
      <c r="B6" s="181">
        <v>9.8379629629629642E-4</v>
      </c>
      <c r="C6" s="181">
        <v>2.1527777777777778E-3</v>
      </c>
      <c r="D6" s="73">
        <f t="shared" si="0"/>
        <v>0.31365313653136534</v>
      </c>
      <c r="E6" s="73">
        <f t="shared" si="1"/>
        <v>0.6863468634686346</v>
      </c>
      <c r="F6" s="181">
        <v>3.1365740740740742E-3</v>
      </c>
    </row>
    <row r="7" spans="1:7" x14ac:dyDescent="0.25">
      <c r="A7" s="72" t="s">
        <v>162</v>
      </c>
      <c r="B7" s="181">
        <v>1.1689814814814814E-2</v>
      </c>
      <c r="C7" s="181">
        <v>7.175925925925925E-3</v>
      </c>
      <c r="D7" s="73">
        <f t="shared" si="0"/>
        <v>0.61963190184049088</v>
      </c>
      <c r="E7" s="73">
        <f t="shared" si="1"/>
        <v>0.38036809815950923</v>
      </c>
      <c r="F7" s="181">
        <v>1.8865740740740738E-2</v>
      </c>
      <c r="G7" s="72">
        <v>0</v>
      </c>
    </row>
    <row r="8" spans="1:7" x14ac:dyDescent="0.25">
      <c r="A8" s="72" t="s">
        <v>106</v>
      </c>
      <c r="B8" s="181">
        <v>1.6203703703703703E-4</v>
      </c>
      <c r="C8" s="181"/>
      <c r="D8" s="73">
        <f t="shared" si="0"/>
        <v>1</v>
      </c>
      <c r="E8" s="73">
        <f t="shared" si="1"/>
        <v>0</v>
      </c>
      <c r="F8" s="181">
        <v>1.6203703703703703E-4</v>
      </c>
      <c r="G8" s="72">
        <v>0</v>
      </c>
    </row>
    <row r="9" spans="1:7" x14ac:dyDescent="0.25">
      <c r="A9" s="72" t="s">
        <v>107</v>
      </c>
      <c r="B9" s="181"/>
      <c r="C9" s="181"/>
      <c r="D9" s="73" t="e">
        <f t="shared" si="0"/>
        <v>#DIV/0!</v>
      </c>
      <c r="E9" s="73" t="e">
        <f t="shared" si="1"/>
        <v>#DIV/0!</v>
      </c>
      <c r="F9" s="181"/>
      <c r="G9" s="72">
        <v>0</v>
      </c>
    </row>
    <row r="10" spans="1:7" x14ac:dyDescent="0.25">
      <c r="A10" s="72" t="s">
        <v>183</v>
      </c>
      <c r="B10" s="181">
        <v>6.0532407407407401E-3</v>
      </c>
      <c r="C10" s="181"/>
      <c r="D10" s="73">
        <f t="shared" si="0"/>
        <v>1</v>
      </c>
      <c r="E10" s="73">
        <f t="shared" si="1"/>
        <v>0</v>
      </c>
      <c r="F10" s="181">
        <v>6.0532407407407401E-3</v>
      </c>
      <c r="G10" s="72">
        <v>0</v>
      </c>
    </row>
    <row r="11" spans="1:7" x14ac:dyDescent="0.25">
      <c r="A11" s="72" t="s">
        <v>217</v>
      </c>
      <c r="B11" s="181"/>
      <c r="C11" s="181"/>
      <c r="D11" s="73" t="e">
        <f t="shared" si="0"/>
        <v>#DIV/0!</v>
      </c>
      <c r="E11" s="73" t="e">
        <f t="shared" si="1"/>
        <v>#DIV/0!</v>
      </c>
      <c r="F11" s="181"/>
      <c r="G11" s="72">
        <v>0</v>
      </c>
    </row>
    <row r="12" spans="1:7" x14ac:dyDescent="0.25">
      <c r="A12" s="72" t="s">
        <v>218</v>
      </c>
      <c r="B12" s="181">
        <v>9.5370370370370348E-3</v>
      </c>
      <c r="C12" s="181">
        <v>1.8518518518518518E-4</v>
      </c>
      <c r="D12" s="73">
        <f t="shared" si="0"/>
        <v>0.98095238095238091</v>
      </c>
      <c r="E12" s="73">
        <f t="shared" si="1"/>
        <v>1.9047619047619049E-2</v>
      </c>
      <c r="F12" s="181">
        <v>9.7222222222222206E-3</v>
      </c>
    </row>
    <row r="13" spans="1:7" x14ac:dyDescent="0.25">
      <c r="A13" s="72" t="s">
        <v>163</v>
      </c>
      <c r="B13" s="181"/>
      <c r="C13" s="181"/>
      <c r="D13" s="73" t="e">
        <f t="shared" si="0"/>
        <v>#DIV/0!</v>
      </c>
      <c r="E13" s="73" t="e">
        <f t="shared" si="1"/>
        <v>#DIV/0!</v>
      </c>
      <c r="F13" s="181"/>
      <c r="G13" s="72">
        <v>0</v>
      </c>
    </row>
    <row r="14" spans="1:7" x14ac:dyDescent="0.25">
      <c r="A14" s="72" t="s">
        <v>13</v>
      </c>
      <c r="B14" s="181">
        <v>1.0752314814814814E-2</v>
      </c>
      <c r="C14" s="181">
        <v>2.2337962962962962E-3</v>
      </c>
      <c r="D14" s="73">
        <f t="shared" si="0"/>
        <v>0.82798573975044565</v>
      </c>
      <c r="E14" s="73">
        <f t="shared" si="1"/>
        <v>0.17201426024955438</v>
      </c>
      <c r="F14" s="181">
        <v>1.298611111111111E-2</v>
      </c>
      <c r="G14" s="72">
        <v>0</v>
      </c>
    </row>
    <row r="15" spans="1:7" x14ac:dyDescent="0.25">
      <c r="A15" s="72" t="s">
        <v>15</v>
      </c>
      <c r="B15" s="181">
        <v>1.5046296296296297E-4</v>
      </c>
      <c r="C15" s="181"/>
      <c r="D15" s="73">
        <f t="shared" si="0"/>
        <v>1</v>
      </c>
      <c r="E15" s="73">
        <f t="shared" si="1"/>
        <v>0</v>
      </c>
      <c r="F15" s="181">
        <v>1.5046296296296297E-4</v>
      </c>
      <c r="G15" s="72">
        <v>0</v>
      </c>
    </row>
    <row r="16" spans="1:7" x14ac:dyDescent="0.25">
      <c r="A16" s="72" t="s">
        <v>16</v>
      </c>
      <c r="B16" s="181"/>
      <c r="C16" s="181">
        <v>2.6620370370370372E-4</v>
      </c>
      <c r="D16" s="73">
        <f t="shared" si="0"/>
        <v>0</v>
      </c>
      <c r="E16" s="73">
        <f t="shared" si="1"/>
        <v>1</v>
      </c>
      <c r="F16" s="181">
        <v>2.6620370370370372E-4</v>
      </c>
      <c r="G16" s="72">
        <v>0</v>
      </c>
    </row>
    <row r="17" spans="1:7" x14ac:dyDescent="0.25">
      <c r="A17" s="72" t="s">
        <v>17</v>
      </c>
      <c r="B17" s="181">
        <v>4.5138888888888892E-4</v>
      </c>
      <c r="C17" s="181"/>
      <c r="D17" s="73">
        <f t="shared" si="0"/>
        <v>1</v>
      </c>
      <c r="E17" s="73">
        <f t="shared" si="1"/>
        <v>0</v>
      </c>
      <c r="F17" s="181">
        <v>4.5138888888888892E-4</v>
      </c>
      <c r="G17" s="72">
        <v>0</v>
      </c>
    </row>
    <row r="18" spans="1:7" x14ac:dyDescent="0.25">
      <c r="A18" s="72" t="s">
        <v>18</v>
      </c>
      <c r="B18" s="181">
        <v>2.476851851851852E-3</v>
      </c>
      <c r="C18" s="181"/>
      <c r="D18" s="73">
        <f t="shared" si="0"/>
        <v>1</v>
      </c>
      <c r="E18" s="73">
        <f t="shared" si="1"/>
        <v>0</v>
      </c>
      <c r="F18" s="181">
        <v>2.476851851851852E-3</v>
      </c>
      <c r="G18" s="72">
        <v>0</v>
      </c>
    </row>
    <row r="19" spans="1:7" x14ac:dyDescent="0.25">
      <c r="A19" s="72" t="s">
        <v>19</v>
      </c>
      <c r="B19" s="181">
        <v>5.6365740740740742E-3</v>
      </c>
      <c r="C19" s="181">
        <v>9.5254629629629613E-3</v>
      </c>
      <c r="D19" s="73">
        <f t="shared" si="0"/>
        <v>0.37175572519083971</v>
      </c>
      <c r="E19" s="73">
        <f t="shared" si="1"/>
        <v>0.62824427480916023</v>
      </c>
      <c r="F19" s="181">
        <v>1.5162037037037036E-2</v>
      </c>
      <c r="G19" s="72">
        <v>0</v>
      </c>
    </row>
    <row r="20" spans="1:7" x14ac:dyDescent="0.25">
      <c r="A20" s="72" t="s">
        <v>20</v>
      </c>
      <c r="B20" s="181"/>
      <c r="C20" s="181"/>
      <c r="D20" s="73" t="e">
        <f t="shared" si="0"/>
        <v>#DIV/0!</v>
      </c>
      <c r="E20" s="73" t="e">
        <f t="shared" si="1"/>
        <v>#DIV/0!</v>
      </c>
      <c r="F20" s="181"/>
      <c r="G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28"/>
  <sheetViews>
    <sheetView showZeros="0" topLeftCell="A13" workbookViewId="0">
      <selection activeCell="A25" sqref="A25:XFD42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181">
        <v>1.8831018518518518E-2</v>
      </c>
      <c r="C2" s="181">
        <v>6.6203703703703702E-3</v>
      </c>
      <c r="D2" s="73">
        <f>B2/F2</f>
        <v>0.73988176443838105</v>
      </c>
      <c r="E2" s="73">
        <f>C2/F2</f>
        <v>0.26011823556161889</v>
      </c>
      <c r="F2" s="181">
        <f>B2+C2</f>
        <v>2.5451388888888888E-2</v>
      </c>
    </row>
    <row r="3" spans="1:10" x14ac:dyDescent="0.25">
      <c r="A3" s="72" t="s">
        <v>100</v>
      </c>
      <c r="B3" s="181">
        <v>3.1481481481481485E-2</v>
      </c>
      <c r="C3" s="181"/>
      <c r="D3" s="73">
        <f t="shared" ref="D3:D20" si="0">B3/F3</f>
        <v>1</v>
      </c>
      <c r="E3" s="73">
        <f t="shared" ref="E3:E20" si="1">C3/F3</f>
        <v>0</v>
      </c>
      <c r="F3" s="181">
        <f t="shared" ref="F3:F20" si="2">B3+C3</f>
        <v>3.1481481481481485E-2</v>
      </c>
    </row>
    <row r="4" spans="1:10" x14ac:dyDescent="0.25">
      <c r="A4" s="72" t="s">
        <v>51</v>
      </c>
      <c r="B4" s="181">
        <v>2.1747685185185182E-2</v>
      </c>
      <c r="C4" s="181">
        <v>5.9606481481481489E-3</v>
      </c>
      <c r="D4" s="73">
        <f t="shared" si="0"/>
        <v>0.78487886382623218</v>
      </c>
      <c r="E4" s="73">
        <f t="shared" si="1"/>
        <v>0.2151211361737678</v>
      </c>
      <c r="F4" s="181">
        <f t="shared" si="2"/>
        <v>2.7708333333333331E-2</v>
      </c>
    </row>
    <row r="5" spans="1:10" x14ac:dyDescent="0.25">
      <c r="A5" s="72" t="s">
        <v>11</v>
      </c>
      <c r="B5" s="181">
        <v>4.7962962962962971E-2</v>
      </c>
      <c r="C5" s="181">
        <v>1.3437500000000002E-2</v>
      </c>
      <c r="D5" s="73">
        <f t="shared" si="0"/>
        <v>0.7811498586239396</v>
      </c>
      <c r="E5" s="73">
        <f t="shared" si="1"/>
        <v>0.21885014137606029</v>
      </c>
      <c r="F5" s="181">
        <f t="shared" si="2"/>
        <v>6.1400462962962976E-2</v>
      </c>
    </row>
    <row r="6" spans="1:10" x14ac:dyDescent="0.25">
      <c r="A6" s="72" t="s">
        <v>12</v>
      </c>
      <c r="B6" s="181">
        <v>1.0011574074074074E-2</v>
      </c>
      <c r="C6" s="181">
        <v>2.8703703703703708E-3</v>
      </c>
      <c r="D6" s="73">
        <f t="shared" si="0"/>
        <v>0.77717879604672058</v>
      </c>
      <c r="E6" s="73">
        <f t="shared" si="1"/>
        <v>0.22282120395327945</v>
      </c>
      <c r="F6" s="181">
        <f t="shared" si="2"/>
        <v>1.2881944444444444E-2</v>
      </c>
    </row>
    <row r="7" spans="1:10" x14ac:dyDescent="0.25">
      <c r="A7" s="72" t="s">
        <v>162</v>
      </c>
      <c r="B7" s="181">
        <v>2.1747685185185182E-2</v>
      </c>
      <c r="C7" s="181">
        <v>1.0879629629629629E-3</v>
      </c>
      <c r="D7" s="73">
        <f t="shared" si="0"/>
        <v>0.9523568170299036</v>
      </c>
      <c r="E7" s="73">
        <f t="shared" si="1"/>
        <v>4.7643182970096301E-2</v>
      </c>
      <c r="F7" s="181">
        <f t="shared" si="2"/>
        <v>2.2835648148148147E-2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181">
        <v>1.7361111111111112E-4</v>
      </c>
      <c r="C8" s="181">
        <v>3.2407407407407406E-4</v>
      </c>
      <c r="D8" s="73">
        <f t="shared" si="0"/>
        <v>0.34883720930232559</v>
      </c>
      <c r="E8" s="73">
        <f t="shared" si="1"/>
        <v>0.65116279069767435</v>
      </c>
      <c r="F8" s="181">
        <f t="shared" si="2"/>
        <v>4.9768518518518521E-4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181">
        <v>3.9351851851851852E-4</v>
      </c>
      <c r="C9" s="181"/>
      <c r="D9" s="73">
        <f t="shared" si="0"/>
        <v>1</v>
      </c>
      <c r="E9" s="73">
        <f t="shared" si="1"/>
        <v>0</v>
      </c>
      <c r="F9" s="181">
        <f t="shared" si="2"/>
        <v>3.9351851851851852E-4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183</v>
      </c>
      <c r="B10" s="181">
        <v>1.1203703703703705E-2</v>
      </c>
      <c r="C10" s="181"/>
      <c r="D10" s="73">
        <f t="shared" si="0"/>
        <v>1</v>
      </c>
      <c r="E10" s="73">
        <f t="shared" si="1"/>
        <v>0</v>
      </c>
      <c r="F10" s="181">
        <f t="shared" si="2"/>
        <v>1.1203703703703705E-2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217</v>
      </c>
      <c r="B11" s="181">
        <v>8.3333333333333328E-4</v>
      </c>
      <c r="C11" s="181"/>
      <c r="D11" s="73">
        <f t="shared" si="0"/>
        <v>1</v>
      </c>
      <c r="E11" s="73">
        <f t="shared" si="1"/>
        <v>0</v>
      </c>
      <c r="F11" s="181">
        <f t="shared" si="2"/>
        <v>8.3333333333333328E-4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218</v>
      </c>
      <c r="B12" s="181">
        <v>9.9074074074074064E-3</v>
      </c>
      <c r="C12" s="181">
        <v>1.273148148148148E-4</v>
      </c>
      <c r="D12" s="73">
        <f t="shared" si="0"/>
        <v>0.98731257208765866</v>
      </c>
      <c r="E12" s="73">
        <f t="shared" si="1"/>
        <v>1.2687427912341408E-2</v>
      </c>
      <c r="F12" s="181">
        <f t="shared" si="2"/>
        <v>1.0034722222222221E-2</v>
      </c>
    </row>
    <row r="13" spans="1:10" x14ac:dyDescent="0.25">
      <c r="A13" s="72" t="s">
        <v>163</v>
      </c>
      <c r="B13" s="181">
        <v>1.0763888888888889E-3</v>
      </c>
      <c r="C13" s="181"/>
      <c r="D13" s="73">
        <f t="shared" si="0"/>
        <v>1</v>
      </c>
      <c r="E13" s="73">
        <f t="shared" si="1"/>
        <v>0</v>
      </c>
      <c r="F13" s="181">
        <f t="shared" si="2"/>
        <v>1.0763888888888889E-3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13</v>
      </c>
      <c r="B14" s="181">
        <v>2.6562500000000003E-2</v>
      </c>
      <c r="C14" s="181"/>
      <c r="D14" s="73">
        <f t="shared" si="0"/>
        <v>1</v>
      </c>
      <c r="E14" s="73">
        <f t="shared" si="1"/>
        <v>0</v>
      </c>
      <c r="F14" s="181">
        <f t="shared" si="2"/>
        <v>2.6562500000000003E-2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15</v>
      </c>
      <c r="B15" s="181">
        <v>1.0995370370370371E-3</v>
      </c>
      <c r="C15" s="181"/>
      <c r="D15" s="73">
        <f t="shared" si="0"/>
        <v>1</v>
      </c>
      <c r="E15" s="73">
        <f t="shared" si="1"/>
        <v>0</v>
      </c>
      <c r="F15" s="181">
        <f t="shared" si="2"/>
        <v>1.0995370370370371E-3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16</v>
      </c>
      <c r="B16" s="181"/>
      <c r="C16" s="181">
        <v>3.703703703703703E-4</v>
      </c>
      <c r="D16" s="73">
        <f t="shared" si="0"/>
        <v>0</v>
      </c>
      <c r="E16" s="73">
        <f t="shared" si="1"/>
        <v>1</v>
      </c>
      <c r="F16" s="181">
        <f t="shared" si="2"/>
        <v>3.703703703703703E-4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17</v>
      </c>
      <c r="B17" s="181">
        <v>4.1666666666666669E-4</v>
      </c>
      <c r="C17" s="181"/>
      <c r="D17" s="73">
        <f t="shared" si="0"/>
        <v>1</v>
      </c>
      <c r="E17" s="73">
        <f t="shared" si="1"/>
        <v>0</v>
      </c>
      <c r="F17" s="181">
        <f t="shared" si="2"/>
        <v>4.1666666666666669E-4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18</v>
      </c>
      <c r="B18" s="181">
        <v>9.1898148148148139E-3</v>
      </c>
      <c r="C18" s="181"/>
      <c r="D18" s="73">
        <f t="shared" si="0"/>
        <v>1</v>
      </c>
      <c r="E18" s="73">
        <f t="shared" si="1"/>
        <v>0</v>
      </c>
      <c r="F18" s="181">
        <f t="shared" si="2"/>
        <v>9.1898148148148139E-3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19</v>
      </c>
      <c r="B19" s="181">
        <v>5.4548611111111103E-2</v>
      </c>
      <c r="C19" s="181">
        <v>3.3287037037037039E-2</v>
      </c>
      <c r="D19" s="73">
        <f t="shared" si="0"/>
        <v>0.6210304387929898</v>
      </c>
      <c r="E19" s="73">
        <f t="shared" si="1"/>
        <v>0.37896956120701014</v>
      </c>
      <c r="F19" s="181">
        <f t="shared" si="2"/>
        <v>8.7835648148148149E-2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A20" s="72" t="s">
        <v>20</v>
      </c>
      <c r="B20" s="181"/>
      <c r="C20" s="181"/>
      <c r="D20" s="73" t="e">
        <f t="shared" si="0"/>
        <v>#DIV/0!</v>
      </c>
      <c r="E20" s="73" t="e">
        <f t="shared" si="1"/>
        <v>#DIV/0!</v>
      </c>
      <c r="F20" s="181">
        <f t="shared" si="2"/>
        <v>0</v>
      </c>
      <c r="H20" s="72">
        <v>0</v>
      </c>
      <c r="I20" s="72">
        <v>0</v>
      </c>
      <c r="J20" s="72">
        <v>0</v>
      </c>
    </row>
    <row r="24" spans="1:10" x14ac:dyDescent="0.25">
      <c r="A24" s="180"/>
      <c r="B24" s="180"/>
      <c r="C24" s="180"/>
      <c r="D24" s="180"/>
      <c r="E24" s="180"/>
      <c r="F24" s="180"/>
      <c r="G24" s="180"/>
      <c r="H24" s="180"/>
      <c r="I24" s="180"/>
      <c r="J24" s="180"/>
    </row>
    <row r="26" spans="1:10" x14ac:dyDescent="0.25">
      <c r="H26" s="181"/>
      <c r="I26" s="181"/>
      <c r="J26" s="181"/>
    </row>
    <row r="27" spans="1:10" x14ac:dyDescent="0.25">
      <c r="H27" s="181"/>
      <c r="I27" s="181"/>
      <c r="J27" s="181"/>
    </row>
    <row r="28" spans="1:10" x14ac:dyDescent="0.25">
      <c r="H28" s="181"/>
      <c r="I28" s="181"/>
      <c r="J28" s="181"/>
    </row>
  </sheetData>
  <pageMargins left="0.7" right="0.7" top="0.75" bottom="0.75" header="0.3" footer="0.3"/>
  <pageSetup paperSize="9" orientation="portrait" horizontalDpi="300" verticalDpi="30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20"/>
  <sheetViews>
    <sheetView showZeros="0" workbookViewId="0">
      <selection activeCell="A2" sqref="A2:A14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100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162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183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217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218</v>
      </c>
      <c r="D12" s="73"/>
      <c r="E12" s="73"/>
    </row>
    <row r="13" spans="1:10" x14ac:dyDescent="0.25">
      <c r="A13" s="72" t="s">
        <v>163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29"/>
  <sheetViews>
    <sheetView showZeros="0" topLeftCell="A7" workbookViewId="0">
      <selection activeCell="A25" sqref="A25:XFD4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181"/>
      <c r="C2" s="181"/>
      <c r="D2" s="73" t="e">
        <f>B2/F2</f>
        <v>#DIV/0!</v>
      </c>
      <c r="E2" s="73" t="e">
        <f>C2/F2</f>
        <v>#DIV/0!</v>
      </c>
      <c r="F2" s="181"/>
    </row>
    <row r="3" spans="1:10" x14ac:dyDescent="0.25">
      <c r="A3" s="72" t="s">
        <v>100</v>
      </c>
      <c r="B3" s="181">
        <v>6.2037037037037043E-3</v>
      </c>
      <c r="C3" s="181"/>
      <c r="D3" s="73">
        <f t="shared" ref="D3:D20" si="0">B3/F3</f>
        <v>1</v>
      </c>
      <c r="E3" s="73">
        <f t="shared" ref="E3:E20" si="1">C3/F3</f>
        <v>0</v>
      </c>
      <c r="F3" s="181">
        <v>6.2037037037037043E-3</v>
      </c>
    </row>
    <row r="4" spans="1:10" x14ac:dyDescent="0.25">
      <c r="A4" s="72" t="s">
        <v>51</v>
      </c>
      <c r="B4" s="181"/>
      <c r="C4" s="181"/>
      <c r="D4" s="73" t="e">
        <f t="shared" si="0"/>
        <v>#DIV/0!</v>
      </c>
      <c r="E4" s="73" t="e">
        <f t="shared" si="1"/>
        <v>#DIV/0!</v>
      </c>
      <c r="F4" s="181"/>
    </row>
    <row r="5" spans="1:10" x14ac:dyDescent="0.25">
      <c r="A5" s="72" t="s">
        <v>11</v>
      </c>
      <c r="B5" s="181">
        <v>2.3148148148148151E-3</v>
      </c>
      <c r="C5" s="181"/>
      <c r="D5" s="73">
        <f t="shared" si="0"/>
        <v>1</v>
      </c>
      <c r="E5" s="73">
        <f t="shared" si="1"/>
        <v>0</v>
      </c>
      <c r="F5" s="181">
        <v>2.3148148148148151E-3</v>
      </c>
    </row>
    <row r="6" spans="1:10" x14ac:dyDescent="0.25">
      <c r="A6" s="72" t="s">
        <v>12</v>
      </c>
      <c r="B6" s="181"/>
      <c r="C6" s="181"/>
      <c r="D6" s="73" t="e">
        <f t="shared" si="0"/>
        <v>#DIV/0!</v>
      </c>
      <c r="E6" s="73" t="e">
        <f t="shared" si="1"/>
        <v>#DIV/0!</v>
      </c>
      <c r="F6" s="181"/>
    </row>
    <row r="7" spans="1:10" x14ac:dyDescent="0.25">
      <c r="A7" s="72" t="s">
        <v>162</v>
      </c>
      <c r="B7" s="181">
        <v>8.1712962962962946E-3</v>
      </c>
      <c r="C7" s="181">
        <v>4.2708333333333331E-3</v>
      </c>
      <c r="D7" s="73">
        <f t="shared" si="0"/>
        <v>0.65674418604651164</v>
      </c>
      <c r="E7" s="73">
        <f t="shared" si="1"/>
        <v>0.34325581395348842</v>
      </c>
      <c r="F7" s="181">
        <v>1.2442129629629628E-2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181"/>
      <c r="C8" s="181"/>
      <c r="D8" s="73" t="e">
        <f t="shared" si="0"/>
        <v>#DIV/0!</v>
      </c>
      <c r="E8" s="73" t="e">
        <f t="shared" si="1"/>
        <v>#DIV/0!</v>
      </c>
      <c r="F8" s="181"/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181"/>
      <c r="C9" s="181"/>
      <c r="D9" s="73" t="e">
        <f t="shared" si="0"/>
        <v>#DIV/0!</v>
      </c>
      <c r="E9" s="73" t="e">
        <f t="shared" si="1"/>
        <v>#DIV/0!</v>
      </c>
      <c r="F9" s="181"/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183</v>
      </c>
      <c r="B10" s="181"/>
      <c r="C10" s="181"/>
      <c r="D10" s="73" t="e">
        <f t="shared" si="0"/>
        <v>#DIV/0!</v>
      </c>
      <c r="E10" s="73" t="e">
        <f t="shared" si="1"/>
        <v>#DIV/0!</v>
      </c>
      <c r="F10" s="181"/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217</v>
      </c>
      <c r="B11" s="181"/>
      <c r="C11" s="181"/>
      <c r="D11" s="73" t="e">
        <f t="shared" si="0"/>
        <v>#DIV/0!</v>
      </c>
      <c r="E11" s="73" t="e">
        <f t="shared" si="1"/>
        <v>#DIV/0!</v>
      </c>
      <c r="F11" s="181"/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218</v>
      </c>
      <c r="B12" s="181">
        <v>2.9976851851851857E-3</v>
      </c>
      <c r="C12" s="181"/>
      <c r="D12" s="73">
        <f t="shared" si="0"/>
        <v>1</v>
      </c>
      <c r="E12" s="73">
        <f t="shared" si="1"/>
        <v>0</v>
      </c>
      <c r="F12" s="181">
        <v>2.9976851851851857E-3</v>
      </c>
    </row>
    <row r="13" spans="1:10" x14ac:dyDescent="0.25">
      <c r="A13" s="72" t="s">
        <v>163</v>
      </c>
      <c r="B13" s="181"/>
      <c r="C13" s="181"/>
      <c r="D13" s="73" t="e">
        <f t="shared" si="0"/>
        <v>#DIV/0!</v>
      </c>
      <c r="E13" s="73" t="e">
        <f t="shared" si="1"/>
        <v>#DIV/0!</v>
      </c>
      <c r="F13" s="181"/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13</v>
      </c>
      <c r="B14" s="181"/>
      <c r="C14" s="181"/>
      <c r="D14" s="73" t="e">
        <f t="shared" si="0"/>
        <v>#DIV/0!</v>
      </c>
      <c r="E14" s="73" t="e">
        <f t="shared" si="1"/>
        <v>#DIV/0!</v>
      </c>
      <c r="F14" s="181"/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15</v>
      </c>
      <c r="B15" s="181"/>
      <c r="C15" s="181"/>
      <c r="D15" s="73" t="e">
        <f t="shared" si="0"/>
        <v>#DIV/0!</v>
      </c>
      <c r="E15" s="73" t="e">
        <f t="shared" si="1"/>
        <v>#DIV/0!</v>
      </c>
      <c r="F15" s="181"/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16</v>
      </c>
      <c r="B16" s="181"/>
      <c r="C16" s="181"/>
      <c r="D16" s="73" t="e">
        <f t="shared" si="0"/>
        <v>#DIV/0!</v>
      </c>
      <c r="E16" s="73" t="e">
        <f t="shared" si="1"/>
        <v>#DIV/0!</v>
      </c>
      <c r="F16" s="181"/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17</v>
      </c>
      <c r="B17" s="181"/>
      <c r="C17" s="181"/>
      <c r="D17" s="73" t="e">
        <f t="shared" si="0"/>
        <v>#DIV/0!</v>
      </c>
      <c r="E17" s="73" t="e">
        <f t="shared" si="1"/>
        <v>#DIV/0!</v>
      </c>
      <c r="F17" s="181"/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18</v>
      </c>
      <c r="B18" s="181"/>
      <c r="C18" s="181"/>
      <c r="D18" s="73" t="e">
        <f t="shared" si="0"/>
        <v>#DIV/0!</v>
      </c>
      <c r="E18" s="73" t="e">
        <f t="shared" si="1"/>
        <v>#DIV/0!</v>
      </c>
      <c r="F18" s="181"/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19</v>
      </c>
      <c r="B19" s="181"/>
      <c r="C19" s="181"/>
      <c r="D19" s="73" t="e">
        <f t="shared" si="0"/>
        <v>#DIV/0!</v>
      </c>
      <c r="E19" s="73" t="e">
        <f t="shared" si="1"/>
        <v>#DIV/0!</v>
      </c>
      <c r="F19" s="181"/>
    </row>
    <row r="20" spans="1:10" x14ac:dyDescent="0.25">
      <c r="A20" s="72" t="s">
        <v>20</v>
      </c>
      <c r="B20" s="181"/>
      <c r="C20" s="181"/>
      <c r="D20" s="73" t="e">
        <f t="shared" si="0"/>
        <v>#DIV/0!</v>
      </c>
      <c r="E20" s="73" t="e">
        <f t="shared" si="1"/>
        <v>#DIV/0!</v>
      </c>
      <c r="F20" s="181"/>
    </row>
    <row r="24" spans="1:10" x14ac:dyDescent="0.25">
      <c r="A24" s="180"/>
      <c r="B24" s="180"/>
      <c r="C24" s="180"/>
      <c r="D24" s="180"/>
      <c r="E24" s="180"/>
      <c r="F24" s="180"/>
      <c r="G24" s="180"/>
      <c r="H24" s="180"/>
      <c r="I24" s="180"/>
      <c r="J24" s="180"/>
    </row>
    <row r="25" spans="1:10" x14ac:dyDescent="0.25">
      <c r="H25" s="181"/>
      <c r="I25" s="181"/>
      <c r="J25" s="181"/>
    </row>
    <row r="26" spans="1:10" x14ac:dyDescent="0.25">
      <c r="H26" s="181"/>
      <c r="I26" s="181"/>
      <c r="J26" s="181"/>
    </row>
    <row r="27" spans="1:10" x14ac:dyDescent="0.25">
      <c r="H27" s="181"/>
      <c r="I27" s="181"/>
      <c r="J27" s="181"/>
    </row>
    <row r="28" spans="1:10" x14ac:dyDescent="0.25">
      <c r="H28" s="181"/>
      <c r="I28" s="181"/>
      <c r="J28" s="181"/>
    </row>
    <row r="29" spans="1:10" x14ac:dyDescent="0.25">
      <c r="H29" s="181"/>
      <c r="I29" s="181"/>
      <c r="J29" s="181"/>
    </row>
  </sheetData>
  <pageMargins left="0.7" right="0.7" top="0.75" bottom="0.75" header="0.3" footer="0.3"/>
  <pageSetup paperSize="9" orientation="portrait" horizontalDpi="300" verticalDpi="30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20"/>
  <sheetViews>
    <sheetView showZeros="0" workbookViewId="0">
      <selection activeCell="A2" sqref="A2:A14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100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162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183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217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218</v>
      </c>
      <c r="D12" s="73"/>
      <c r="E12" s="73"/>
    </row>
    <row r="13" spans="1:10" x14ac:dyDescent="0.25">
      <c r="A13" s="72" t="s">
        <v>163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20"/>
  <sheetViews>
    <sheetView showZeros="0" workbookViewId="0">
      <selection activeCell="A2" sqref="A2:A14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100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162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183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217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218</v>
      </c>
      <c r="D12" s="73"/>
      <c r="E12" s="73"/>
    </row>
    <row r="13" spans="1:10" x14ac:dyDescent="0.25">
      <c r="A13" s="72" t="s">
        <v>163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99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18</vt:i4>
      </vt:variant>
    </vt:vector>
  </HeadingPairs>
  <TitlesOfParts>
    <vt:vector size="134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'B3'!Area_stampa</vt:lpstr>
      <vt:lpstr>'B4'!Area_stampa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2021-02-26T18:19:21Z</cp:lastPrinted>
  <dcterms:created xsi:type="dcterms:W3CDTF">2015-07-28T09:23:17Z</dcterms:created>
  <dcterms:modified xsi:type="dcterms:W3CDTF">2021-02-26T18:22:14Z</dcterms:modified>
</cp:coreProperties>
</file>