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 autoCompressPictures="0"/>
  <bookViews>
    <workbookView xWindow="0" yWindow="0" windowWidth="20490" windowHeight="705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378" r:id="rId33"/>
    <sheet name="Graf.10" sheetId="271" r:id="rId34"/>
    <sheet name="B2" sheetId="379" r:id="rId35"/>
    <sheet name="Graf.11" sheetId="272" r:id="rId36"/>
    <sheet name="B3" sheetId="380" r:id="rId37"/>
    <sheet name="B4" sheetId="381" r:id="rId38"/>
    <sheet name="B5" sheetId="382" r:id="rId39"/>
    <sheet name="B6" sheetId="383" r:id="rId40"/>
    <sheet name="Graf.12" sheetId="277" r:id="rId41"/>
    <sheet name="B7" sheetId="384" r:id="rId42"/>
    <sheet name="B8" sheetId="385" r:id="rId43"/>
    <sheet name="B9" sheetId="386" r:id="rId44"/>
    <sheet name="Graf.13" sheetId="279" r:id="rId45"/>
    <sheet name="B10" sheetId="387" r:id="rId46"/>
    <sheet name="Graf.14" sheetId="273" r:id="rId47"/>
    <sheet name="B11" sheetId="388" r:id="rId48"/>
    <sheet name="Graf.15" sheetId="274" r:id="rId49"/>
    <sheet name="B12" sheetId="389" r:id="rId50"/>
    <sheet name="Graf.16" sheetId="275" r:id="rId51"/>
    <sheet name="B13" sheetId="390" r:id="rId52"/>
    <sheet name="Graf.17" sheetId="276" r:id="rId53"/>
    <sheet name="Pagina 58" sheetId="185" state="hidden" r:id="rId54"/>
    <sheet name="Pagina 59" sheetId="332" state="hidden" r:id="rId55"/>
    <sheet name="Pagina 60" sheetId="333" state="hidden" r:id="rId56"/>
    <sheet name="Pagina 61" sheetId="334" state="hidden" r:id="rId57"/>
    <sheet name="Pagina 62" sheetId="335" state="hidden" r:id="rId58"/>
    <sheet name="Pagina 63" sheetId="336" state="hidden" r:id="rId59"/>
    <sheet name="Pagina 64" sheetId="337" state="hidden" r:id="rId60"/>
    <sheet name="Pagina 65" sheetId="338" state="hidden" r:id="rId61"/>
    <sheet name="Pagina 66" sheetId="339" state="hidden" r:id="rId62"/>
    <sheet name="Pagina 67" sheetId="340" state="hidden" r:id="rId63"/>
    <sheet name="Pagina 68" sheetId="341" state="hidden" r:id="rId64"/>
    <sheet name="Pagina 69" sheetId="342" state="hidden" r:id="rId65"/>
    <sheet name="Pagina 70" sheetId="343" state="hidden" r:id="rId66"/>
    <sheet name="Pagina 71" sheetId="344" state="hidden" r:id="rId67"/>
    <sheet name="Pagina 72" sheetId="345" state="hidden" r:id="rId68"/>
    <sheet name="Pagina 73" sheetId="346" state="hidden" r:id="rId69"/>
    <sheet name="Pagina 74" sheetId="347" state="hidden" r:id="rId70"/>
    <sheet name="Pagina 75" sheetId="348" state="hidden" r:id="rId71"/>
    <sheet name="Pagina 76" sheetId="349" state="hidden" r:id="rId72"/>
    <sheet name="Pagina 77" sheetId="350" state="hidden" r:id="rId73"/>
    <sheet name="Pagina 78" sheetId="351" state="hidden" r:id="rId74"/>
    <sheet name="Pagina 79" sheetId="352" state="hidden" r:id="rId75"/>
    <sheet name="Pagina 80" sheetId="353" state="hidden" r:id="rId76"/>
    <sheet name="Pagina 81" sheetId="354" state="hidden" r:id="rId77"/>
    <sheet name="Pagina 82" sheetId="355" state="hidden" r:id="rId78"/>
    <sheet name="Pagina 83" sheetId="356" state="hidden" r:id="rId79"/>
    <sheet name="Pagina 84" sheetId="357" state="hidden" r:id="rId80"/>
    <sheet name="Pagina 85" sheetId="358" state="hidden" r:id="rId81"/>
    <sheet name="Pagina 86" sheetId="359" state="hidden" r:id="rId82"/>
    <sheet name="Pagina 87" sheetId="360" state="hidden" r:id="rId83"/>
    <sheet name="grafico1" sheetId="361" state="hidden" r:id="rId84"/>
    <sheet name="gr1-RAI" sheetId="298" state="hidden" r:id="rId85"/>
    <sheet name="gr1-Mediaset" sheetId="299" state="hidden" r:id="rId86"/>
    <sheet name="gr1-Eleumedia" sheetId="300" state="hidden" r:id="rId87"/>
    <sheet name="gr1-Radio 24" sheetId="301" state="hidden" r:id="rId88"/>
    <sheet name="gr1-Radio Kiss Kiss" sheetId="303" state="hidden" r:id="rId89"/>
    <sheet name="gr1-RTL 102.5" sheetId="304" state="hidden" r:id="rId90"/>
    <sheet name="gr1-RDS" sheetId="305" state="hidden" r:id="rId91"/>
    <sheet name="gr1-Radio Italia" sheetId="306" state="hidden" r:id="rId92"/>
    <sheet name="gr2-RAI" sheetId="307" state="hidden" r:id="rId93"/>
    <sheet name="gr2-Mediaset" sheetId="308" state="hidden" r:id="rId94"/>
    <sheet name="gr2-Eleumedia" sheetId="309" state="hidden" r:id="rId95"/>
    <sheet name="gr2-Radio 24" sheetId="310" state="hidden" r:id="rId96"/>
    <sheet name="gr2-Radio Kiss Kiss" sheetId="312" state="hidden" r:id="rId97"/>
    <sheet name="gr2-RTL 102.5" sheetId="313" state="hidden" r:id="rId98"/>
    <sheet name="gr2-RDS" sheetId="314" state="hidden" r:id="rId99"/>
    <sheet name="gr2-Radio Italia" sheetId="315" state="hidden" r:id="rId100"/>
  </sheets>
  <definedNames>
    <definedName name="_xlnm.Print_Area" localSheetId="13">'A10'!$A$1:$K$31</definedName>
    <definedName name="_xlnm.Print_Area" localSheetId="14">'A11'!$A$1:$K$31</definedName>
    <definedName name="_xlnm.Print_Area" localSheetId="16">'A12'!$A$1:$K$31</definedName>
    <definedName name="_xlnm.Print_Area" localSheetId="18">'A13'!$A$1:$K$31</definedName>
    <definedName name="_xlnm.Print_Area" localSheetId="20">'A14'!$A$1:$K$31</definedName>
    <definedName name="_xlnm.Print_Area" localSheetId="22">'A15'!$A$1:$K$31</definedName>
    <definedName name="_xlnm.Print_Area" localSheetId="27">'A19'!$A$1:$K$31</definedName>
    <definedName name="_xlnm.Print_Area" localSheetId="28">'A20'!$A$1:$K$31</definedName>
    <definedName name="_xlnm.Print_Area" localSheetId="29">'A21'!$A$1:$K$31</definedName>
    <definedName name="_xlnm.Print_Area" localSheetId="30">'A22'!$A$1:$K$31</definedName>
    <definedName name="_xlnm.Print_Area" localSheetId="31">'A23'!$A$1:$K$31</definedName>
    <definedName name="_xlnm.Print_Area" localSheetId="7">'A5'!$A$1:$K$31</definedName>
    <definedName name="_xlnm.Print_Area" localSheetId="8">'A6'!$A$1:$K$31</definedName>
    <definedName name="_xlnm.Print_Area" localSheetId="9">'A7'!$A$1:$K$31</definedName>
    <definedName name="_xlnm.Print_Area" localSheetId="10">'A8'!$A$1:$K$31</definedName>
    <definedName name="_xlnm.Print_Area" localSheetId="12">'A9'!$A$1:$K$31</definedName>
    <definedName name="_xlnm.Print_Area" localSheetId="45">'B10'!#REF!</definedName>
    <definedName name="_xlnm.Print_Area" localSheetId="47">'B11'!#REF!</definedName>
    <definedName name="_xlnm.Print_Area" localSheetId="49">'B12'!#REF!</definedName>
    <definedName name="_xlnm.Print_Area" localSheetId="51">'B13'!#REF!</definedName>
    <definedName name="_xlnm.Print_Area" localSheetId="34">'B2'!$A$1:$E$31</definedName>
    <definedName name="_xlnm.Print_Area" localSheetId="36">'B3'!$A$1:$E$31</definedName>
    <definedName name="_xlnm.Print_Area" localSheetId="37">'B4'!#REF!</definedName>
    <definedName name="_xlnm.Print_Area" localSheetId="38">'B5'!#REF!</definedName>
    <definedName name="_xlnm.Print_Area" localSheetId="39">'B6'!#REF!</definedName>
    <definedName name="_xlnm.Print_Area" localSheetId="41">'B7'!#REF!</definedName>
    <definedName name="_xlnm.Print_Area" localSheetId="42">'B8'!#REF!</definedName>
    <definedName name="_xlnm.Print_Area" localSheetId="43">'B9'!#REF!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390" l="1"/>
  <c r="C19" i="390"/>
  <c r="D17" i="390" s="1"/>
  <c r="D18" i="390"/>
  <c r="D14" i="390"/>
  <c r="D10" i="390"/>
  <c r="C28" i="389"/>
  <c r="C19" i="389"/>
  <c r="D17" i="389" s="1"/>
  <c r="D18" i="389"/>
  <c r="D15" i="389"/>
  <c r="D14" i="389"/>
  <c r="D11" i="389"/>
  <c r="D10" i="389"/>
  <c r="D7" i="389"/>
  <c r="E27" i="388"/>
  <c r="E26" i="388"/>
  <c r="E25" i="388"/>
  <c r="E24" i="388"/>
  <c r="E23" i="388"/>
  <c r="E22" i="388"/>
  <c r="E28" i="388" s="1"/>
  <c r="E18" i="388"/>
  <c r="D18" i="388"/>
  <c r="E17" i="388"/>
  <c r="D17" i="388"/>
  <c r="E16" i="388"/>
  <c r="D16" i="388"/>
  <c r="E15" i="388"/>
  <c r="D15" i="388"/>
  <c r="E14" i="388"/>
  <c r="D14" i="388"/>
  <c r="E13" i="388"/>
  <c r="D13" i="388"/>
  <c r="E12" i="388"/>
  <c r="D12" i="388"/>
  <c r="E11" i="388"/>
  <c r="D11" i="388"/>
  <c r="E10" i="388"/>
  <c r="D10" i="388"/>
  <c r="E9" i="388"/>
  <c r="D9" i="388"/>
  <c r="E8" i="388"/>
  <c r="D8" i="388"/>
  <c r="E7" i="388"/>
  <c r="E19" i="388" s="1"/>
  <c r="E30" i="388" s="1"/>
  <c r="D7" i="388"/>
  <c r="D19" i="388" s="1"/>
  <c r="C28" i="387"/>
  <c r="C19" i="387"/>
  <c r="D17" i="387" s="1"/>
  <c r="D18" i="387"/>
  <c r="D15" i="387"/>
  <c r="D14" i="387"/>
  <c r="D12" i="387"/>
  <c r="D11" i="387"/>
  <c r="D10" i="387"/>
  <c r="D9" i="387"/>
  <c r="D8" i="387"/>
  <c r="D7" i="387"/>
  <c r="C30" i="386"/>
  <c r="E22" i="386" s="1"/>
  <c r="E28" i="386" s="1"/>
  <c r="E27" i="386"/>
  <c r="E26" i="386"/>
  <c r="E25" i="386"/>
  <c r="E24" i="386"/>
  <c r="E23" i="386"/>
  <c r="E18" i="386"/>
  <c r="D18" i="386"/>
  <c r="E17" i="386"/>
  <c r="D17" i="386"/>
  <c r="E16" i="386"/>
  <c r="D16" i="386"/>
  <c r="E15" i="386"/>
  <c r="D15" i="386"/>
  <c r="E14" i="386"/>
  <c r="D14" i="386"/>
  <c r="E13" i="386"/>
  <c r="D13" i="386"/>
  <c r="E12" i="386"/>
  <c r="D12" i="386"/>
  <c r="E11" i="386"/>
  <c r="D11" i="386"/>
  <c r="E10" i="386"/>
  <c r="D10" i="386"/>
  <c r="E9" i="386"/>
  <c r="D9" i="386"/>
  <c r="E8" i="386"/>
  <c r="D8" i="386"/>
  <c r="E7" i="386"/>
  <c r="E19" i="386" s="1"/>
  <c r="E30" i="386" s="1"/>
  <c r="D7" i="386"/>
  <c r="D19" i="386" s="1"/>
  <c r="C28" i="385"/>
  <c r="C19" i="385"/>
  <c r="D18" i="385" s="1"/>
  <c r="D15" i="385"/>
  <c r="D11" i="385"/>
  <c r="D7" i="385"/>
  <c r="C28" i="384"/>
  <c r="C19" i="384"/>
  <c r="D17" i="384" s="1"/>
  <c r="D18" i="384"/>
  <c r="D14" i="384"/>
  <c r="D10" i="384"/>
  <c r="D15" i="390" l="1"/>
  <c r="D8" i="390"/>
  <c r="D12" i="390"/>
  <c r="D16" i="390"/>
  <c r="D11" i="390"/>
  <c r="C30" i="390"/>
  <c r="D7" i="390"/>
  <c r="D9" i="390"/>
  <c r="D13" i="390"/>
  <c r="D8" i="389"/>
  <c r="D12" i="389"/>
  <c r="D16" i="389"/>
  <c r="C30" i="389"/>
  <c r="D9" i="389"/>
  <c r="D13" i="389"/>
  <c r="D16" i="387"/>
  <c r="C30" i="387"/>
  <c r="D13" i="387"/>
  <c r="D19" i="387" s="1"/>
  <c r="D12" i="385"/>
  <c r="D16" i="385"/>
  <c r="D7" i="384"/>
  <c r="D11" i="384"/>
  <c r="D15" i="384"/>
  <c r="C30" i="385"/>
  <c r="D9" i="385"/>
  <c r="D13" i="385"/>
  <c r="D17" i="385"/>
  <c r="D8" i="384"/>
  <c r="D12" i="384"/>
  <c r="D16" i="384"/>
  <c r="D8" i="385"/>
  <c r="D19" i="385" s="1"/>
  <c r="C30" i="384"/>
  <c r="D10" i="385"/>
  <c r="D14" i="385"/>
  <c r="D9" i="384"/>
  <c r="D13" i="384"/>
  <c r="D19" i="390" l="1"/>
  <c r="E23" i="390"/>
  <c r="E15" i="390"/>
  <c r="E27" i="390"/>
  <c r="E18" i="390"/>
  <c r="E10" i="390"/>
  <c r="E22" i="390"/>
  <c r="E16" i="390"/>
  <c r="E12" i="390"/>
  <c r="E8" i="390"/>
  <c r="E14" i="390"/>
  <c r="E26" i="390"/>
  <c r="E25" i="390"/>
  <c r="E24" i="390"/>
  <c r="E17" i="390"/>
  <c r="E13" i="390"/>
  <c r="E9" i="390"/>
  <c r="E11" i="390"/>
  <c r="E7" i="390"/>
  <c r="E23" i="389"/>
  <c r="E15" i="389"/>
  <c r="E7" i="389"/>
  <c r="E22" i="389"/>
  <c r="E16" i="389"/>
  <c r="E12" i="389"/>
  <c r="E8" i="389"/>
  <c r="E27" i="389"/>
  <c r="E26" i="389"/>
  <c r="E18" i="389"/>
  <c r="E14" i="389"/>
  <c r="E10" i="389"/>
  <c r="E25" i="389"/>
  <c r="E24" i="389"/>
  <c r="E17" i="389"/>
  <c r="E13" i="389"/>
  <c r="E9" i="389"/>
  <c r="E11" i="389"/>
  <c r="D19" i="389"/>
  <c r="E23" i="387"/>
  <c r="E22" i="387"/>
  <c r="E16" i="387"/>
  <c r="E12" i="387"/>
  <c r="E8" i="387"/>
  <c r="E11" i="387"/>
  <c r="E7" i="387"/>
  <c r="E19" i="387" s="1"/>
  <c r="E25" i="387"/>
  <c r="E15" i="387"/>
  <c r="E27" i="387"/>
  <c r="E26" i="387"/>
  <c r="E18" i="387"/>
  <c r="E14" i="387"/>
  <c r="E10" i="387"/>
  <c r="E24" i="387"/>
  <c r="E17" i="387"/>
  <c r="E13" i="387"/>
  <c r="E9" i="387"/>
  <c r="E23" i="384"/>
  <c r="E22" i="384"/>
  <c r="E16" i="384"/>
  <c r="E12" i="384"/>
  <c r="E8" i="384"/>
  <c r="E15" i="384"/>
  <c r="E11" i="384"/>
  <c r="E7" i="384"/>
  <c r="E27" i="384"/>
  <c r="E18" i="384"/>
  <c r="E10" i="384"/>
  <c r="E17" i="384"/>
  <c r="E13" i="384"/>
  <c r="E26" i="384"/>
  <c r="E14" i="384"/>
  <c r="E25" i="384"/>
  <c r="E24" i="384"/>
  <c r="E9" i="384"/>
  <c r="E26" i="385"/>
  <c r="E18" i="385"/>
  <c r="E14" i="385"/>
  <c r="E10" i="385"/>
  <c r="E25" i="385"/>
  <c r="E22" i="385"/>
  <c r="E16" i="385"/>
  <c r="E12" i="385"/>
  <c r="E11" i="385"/>
  <c r="E24" i="385"/>
  <c r="E17" i="385"/>
  <c r="E13" i="385"/>
  <c r="E9" i="385"/>
  <c r="E23" i="385"/>
  <c r="E8" i="385"/>
  <c r="E15" i="385"/>
  <c r="E7" i="385"/>
  <c r="E27" i="385"/>
  <c r="D19" i="384"/>
  <c r="E28" i="390" l="1"/>
  <c r="E19" i="390"/>
  <c r="E30" i="390" s="1"/>
  <c r="E19" i="389"/>
  <c r="E28" i="389"/>
  <c r="E28" i="387"/>
  <c r="E30" i="387" s="1"/>
  <c r="E19" i="385"/>
  <c r="E28" i="384"/>
  <c r="E28" i="385"/>
  <c r="E19" i="384"/>
  <c r="E30" i="384" s="1"/>
  <c r="E30" i="389" l="1"/>
  <c r="E30" i="385"/>
  <c r="C28" i="383" l="1"/>
  <c r="C19" i="383"/>
  <c r="D18" i="383" s="1"/>
  <c r="D15" i="383"/>
  <c r="D11" i="383"/>
  <c r="D7" i="383"/>
  <c r="C28" i="382"/>
  <c r="C19" i="382"/>
  <c r="D18" i="382" s="1"/>
  <c r="D17" i="382"/>
  <c r="D13" i="382"/>
  <c r="D9" i="382"/>
  <c r="D7" i="382"/>
  <c r="C28" i="381"/>
  <c r="C30" i="381" s="1"/>
  <c r="D19" i="381"/>
  <c r="C19" i="381"/>
  <c r="D18" i="381"/>
  <c r="D17" i="381"/>
  <c r="D16" i="381"/>
  <c r="D15" i="381"/>
  <c r="D14" i="381"/>
  <c r="D13" i="381"/>
  <c r="D12" i="381"/>
  <c r="D11" i="381"/>
  <c r="D10" i="381"/>
  <c r="D9" i="381"/>
  <c r="D8" i="381"/>
  <c r="D7" i="381"/>
  <c r="C28" i="380"/>
  <c r="C19" i="380"/>
  <c r="C30" i="380" s="1"/>
  <c r="D18" i="380"/>
  <c r="D15" i="380"/>
  <c r="D14" i="380"/>
  <c r="D11" i="380"/>
  <c r="D10" i="380"/>
  <c r="D8" i="380"/>
  <c r="D7" i="380"/>
  <c r="E27" i="379"/>
  <c r="E26" i="379"/>
  <c r="E25" i="379"/>
  <c r="E24" i="379"/>
  <c r="E23" i="379"/>
  <c r="E22" i="379"/>
  <c r="E28" i="379" s="1"/>
  <c r="E18" i="379"/>
  <c r="D18" i="379"/>
  <c r="E17" i="379"/>
  <c r="D17" i="379"/>
  <c r="E16" i="379"/>
  <c r="D16" i="379"/>
  <c r="E15" i="379"/>
  <c r="D15" i="379"/>
  <c r="E14" i="379"/>
  <c r="D14" i="379"/>
  <c r="E13" i="379"/>
  <c r="D13" i="379"/>
  <c r="E12" i="379"/>
  <c r="D12" i="379"/>
  <c r="E11" i="379"/>
  <c r="D11" i="379"/>
  <c r="E10" i="379"/>
  <c r="D10" i="379"/>
  <c r="E9" i="379"/>
  <c r="D9" i="379"/>
  <c r="E8" i="379"/>
  <c r="D8" i="379"/>
  <c r="E7" i="379"/>
  <c r="D7" i="379"/>
  <c r="E27" i="380" l="1"/>
  <c r="E26" i="380"/>
  <c r="E14" i="380"/>
  <c r="E25" i="380"/>
  <c r="E24" i="380"/>
  <c r="E17" i="380"/>
  <c r="E13" i="380"/>
  <c r="E9" i="380"/>
  <c r="E22" i="380"/>
  <c r="E16" i="380"/>
  <c r="E8" i="380"/>
  <c r="E11" i="380"/>
  <c r="E18" i="380"/>
  <c r="E23" i="380"/>
  <c r="E12" i="380"/>
  <c r="E15" i="380"/>
  <c r="E7" i="380"/>
  <c r="E10" i="380"/>
  <c r="E22" i="381"/>
  <c r="E16" i="381"/>
  <c r="E12" i="381"/>
  <c r="E8" i="381"/>
  <c r="E15" i="381"/>
  <c r="E27" i="381"/>
  <c r="E13" i="381"/>
  <c r="E11" i="381"/>
  <c r="E26" i="381"/>
  <c r="E18" i="381"/>
  <c r="E14" i="381"/>
  <c r="E10" i="381"/>
  <c r="E25" i="381"/>
  <c r="E24" i="381"/>
  <c r="E17" i="381"/>
  <c r="E9" i="381"/>
  <c r="E23" i="381"/>
  <c r="E7" i="381"/>
  <c r="E19" i="381" s="1"/>
  <c r="D8" i="383"/>
  <c r="D12" i="380"/>
  <c r="D16" i="380"/>
  <c r="D11" i="382"/>
  <c r="D15" i="382"/>
  <c r="D13" i="383"/>
  <c r="D9" i="380"/>
  <c r="D13" i="380"/>
  <c r="D17" i="380"/>
  <c r="D8" i="382"/>
  <c r="D12" i="382"/>
  <c r="D16" i="382"/>
  <c r="D12" i="383"/>
  <c r="D16" i="383"/>
  <c r="C30" i="383"/>
  <c r="D9" i="383"/>
  <c r="D19" i="383" s="1"/>
  <c r="D17" i="383"/>
  <c r="C30" i="382"/>
  <c r="D10" i="383"/>
  <c r="D14" i="383"/>
  <c r="D10" i="382"/>
  <c r="D14" i="382"/>
  <c r="D19" i="382" s="1"/>
  <c r="E19" i="379"/>
  <c r="D19" i="379"/>
  <c r="E30" i="379"/>
  <c r="E15" i="383" l="1"/>
  <c r="E11" i="383"/>
  <c r="E7" i="383"/>
  <c r="E27" i="383"/>
  <c r="E26" i="383"/>
  <c r="E10" i="383"/>
  <c r="E25" i="383"/>
  <c r="E23" i="383"/>
  <c r="E16" i="383"/>
  <c r="E12" i="383"/>
  <c r="E18" i="383"/>
  <c r="E24" i="383"/>
  <c r="E17" i="383"/>
  <c r="E13" i="383"/>
  <c r="E9" i="383"/>
  <c r="E22" i="383"/>
  <c r="E8" i="383"/>
  <c r="E14" i="383"/>
  <c r="D19" i="380"/>
  <c r="E28" i="381"/>
  <c r="E30" i="381" s="1"/>
  <c r="E19" i="380"/>
  <c r="E30" i="380" s="1"/>
  <c r="E28" i="380"/>
  <c r="E25" i="382"/>
  <c r="E24" i="382"/>
  <c r="E17" i="382"/>
  <c r="E13" i="382"/>
  <c r="E9" i="382"/>
  <c r="E23" i="382"/>
  <c r="E22" i="382"/>
  <c r="E28" i="382" s="1"/>
  <c r="E16" i="382"/>
  <c r="E12" i="382"/>
  <c r="E8" i="382"/>
  <c r="E15" i="382"/>
  <c r="E7" i="382"/>
  <c r="E27" i="382"/>
  <c r="E26" i="382"/>
  <c r="E14" i="382"/>
  <c r="E11" i="382"/>
  <c r="E18" i="382"/>
  <c r="E10" i="382"/>
  <c r="E19" i="383" l="1"/>
  <c r="E30" i="383" s="1"/>
  <c r="E19" i="382"/>
  <c r="E30" i="382" s="1"/>
  <c r="E28" i="383"/>
  <c r="C30" i="378" l="1"/>
  <c r="E7" i="378" s="1"/>
  <c r="E19" i="378" s="1"/>
  <c r="E30" i="378" s="1"/>
  <c r="I28" i="378"/>
  <c r="F28" i="378"/>
  <c r="L27" i="378"/>
  <c r="E27" i="378"/>
  <c r="L26" i="378"/>
  <c r="E26" i="378"/>
  <c r="L25" i="378"/>
  <c r="E25" i="378"/>
  <c r="L24" i="378"/>
  <c r="E24" i="378"/>
  <c r="L23" i="378"/>
  <c r="E23" i="378"/>
  <c r="L22" i="378"/>
  <c r="E22" i="378"/>
  <c r="E28" i="378" s="1"/>
  <c r="I19" i="378"/>
  <c r="J16" i="378" s="1"/>
  <c r="F19" i="378"/>
  <c r="G10" i="378" s="1"/>
  <c r="L18" i="378"/>
  <c r="E18" i="378"/>
  <c r="D18" i="378"/>
  <c r="J17" i="378"/>
  <c r="E17" i="378"/>
  <c r="D17" i="378"/>
  <c r="L16" i="378"/>
  <c r="G16" i="378"/>
  <c r="E16" i="378"/>
  <c r="D16" i="378"/>
  <c r="L15" i="378"/>
  <c r="E15" i="378"/>
  <c r="D15" i="378"/>
  <c r="L14" i="378"/>
  <c r="J14" i="378"/>
  <c r="E14" i="378"/>
  <c r="D14" i="378"/>
  <c r="L13" i="378"/>
  <c r="E13" i="378"/>
  <c r="D13" i="378"/>
  <c r="L12" i="378"/>
  <c r="E12" i="378"/>
  <c r="D12" i="378"/>
  <c r="L11" i="378"/>
  <c r="E11" i="378"/>
  <c r="D11" i="378"/>
  <c r="L10" i="378"/>
  <c r="E10" i="378"/>
  <c r="D10" i="378"/>
  <c r="L9" i="378"/>
  <c r="J9" i="378"/>
  <c r="E9" i="378"/>
  <c r="D9" i="378"/>
  <c r="L8" i="378"/>
  <c r="G8" i="378"/>
  <c r="E8" i="378"/>
  <c r="D8" i="378"/>
  <c r="L7" i="378"/>
  <c r="D7" i="378"/>
  <c r="L19" i="378" l="1"/>
  <c r="M16" i="378" s="1"/>
  <c r="M8" i="378"/>
  <c r="D19" i="378"/>
  <c r="M10" i="378"/>
  <c r="M13" i="378"/>
  <c r="M9" i="378"/>
  <c r="M14" i="378"/>
  <c r="G11" i="378"/>
  <c r="M7" i="378"/>
  <c r="J10" i="378"/>
  <c r="G12" i="378"/>
  <c r="M15" i="378"/>
  <c r="M18" i="378"/>
  <c r="L28" i="378"/>
  <c r="L30" i="378" s="1"/>
  <c r="J11" i="378"/>
  <c r="G13" i="378"/>
  <c r="G14" i="378"/>
  <c r="J12" i="378"/>
  <c r="G7" i="378"/>
  <c r="J13" i="378"/>
  <c r="G15" i="378"/>
  <c r="G18" i="378"/>
  <c r="F30" i="378"/>
  <c r="J7" i="378"/>
  <c r="J19" i="378" s="1"/>
  <c r="G9" i="378"/>
  <c r="M12" i="378"/>
  <c r="J15" i="378"/>
  <c r="G17" i="378"/>
  <c r="J18" i="378"/>
  <c r="I30" i="378"/>
  <c r="J8" i="378"/>
  <c r="M11" i="378" l="1"/>
  <c r="M19" i="378" s="1"/>
  <c r="N11" i="378"/>
  <c r="N9" i="378"/>
  <c r="N16" i="378"/>
  <c r="N8" i="378"/>
  <c r="N27" i="378"/>
  <c r="N10" i="378"/>
  <c r="N14" i="378"/>
  <c r="N13" i="378"/>
  <c r="N23" i="378"/>
  <c r="N26" i="378"/>
  <c r="N7" i="378"/>
  <c r="N18" i="378"/>
  <c r="N15" i="378"/>
  <c r="N12" i="378"/>
  <c r="N22" i="378"/>
  <c r="N24" i="378"/>
  <c r="N25" i="378"/>
  <c r="G19" i="378"/>
  <c r="H22" i="378"/>
  <c r="H17" i="378"/>
  <c r="H9" i="378"/>
  <c r="H25" i="378"/>
  <c r="H16" i="378"/>
  <c r="H8" i="378"/>
  <c r="H15" i="378"/>
  <c r="H23" i="378"/>
  <c r="H14" i="378"/>
  <c r="H26" i="378"/>
  <c r="H13" i="378"/>
  <c r="H10" i="378"/>
  <c r="H12" i="378"/>
  <c r="H24" i="378"/>
  <c r="H11" i="378"/>
  <c r="H27" i="378"/>
  <c r="H18" i="378"/>
  <c r="H7" i="378"/>
  <c r="K25" i="378"/>
  <c r="K18" i="378"/>
  <c r="K15" i="378"/>
  <c r="K7" i="378"/>
  <c r="K14" i="378"/>
  <c r="K23" i="378"/>
  <c r="K26" i="378"/>
  <c r="K12" i="378"/>
  <c r="K11" i="378"/>
  <c r="K22" i="378"/>
  <c r="K8" i="378"/>
  <c r="K13" i="378"/>
  <c r="K24" i="378"/>
  <c r="K10" i="378"/>
  <c r="K27" i="378"/>
  <c r="K17" i="378"/>
  <c r="K9" i="378"/>
  <c r="K16" i="378"/>
  <c r="K28" i="378" l="1"/>
  <c r="K19" i="378"/>
  <c r="K30" i="378" s="1"/>
  <c r="N28" i="378"/>
  <c r="H19" i="378"/>
  <c r="H28" i="378"/>
  <c r="N19" i="378"/>
  <c r="N30" i="378" s="1"/>
  <c r="H30" i="378" l="1"/>
  <c r="L13" i="254" l="1"/>
  <c r="L14" i="254"/>
  <c r="L13" i="253"/>
  <c r="L14" i="253"/>
  <c r="L13" i="252"/>
  <c r="I19" i="240" l="1"/>
  <c r="I28" i="240"/>
  <c r="L23" i="239"/>
  <c r="L24" i="239"/>
  <c r="L25" i="239"/>
  <c r="L26" i="239"/>
  <c r="L27" i="239"/>
  <c r="L22" i="239"/>
  <c r="L18" i="239"/>
  <c r="L17" i="239"/>
  <c r="L15" i="239"/>
  <c r="L16" i="239"/>
  <c r="L13" i="239"/>
  <c r="L14" i="239"/>
  <c r="L8" i="239"/>
  <c r="L9" i="239"/>
  <c r="L10" i="239"/>
  <c r="L11" i="239"/>
  <c r="L12" i="239"/>
  <c r="L23" i="238"/>
  <c r="L24" i="238"/>
  <c r="L25" i="238"/>
  <c r="L26" i="238"/>
  <c r="L27" i="238"/>
  <c r="L8" i="238"/>
  <c r="L9" i="238"/>
  <c r="L10" i="238"/>
  <c r="L11" i="238"/>
  <c r="L12" i="238"/>
  <c r="L13" i="238"/>
  <c r="L14" i="238"/>
  <c r="L15" i="238"/>
  <c r="L16" i="238"/>
  <c r="L17" i="238"/>
  <c r="L18" i="238"/>
  <c r="L23" i="237"/>
  <c r="L24" i="237"/>
  <c r="L25" i="237"/>
  <c r="L26" i="237"/>
  <c r="L27" i="237"/>
  <c r="L13" i="237"/>
  <c r="L14" i="237"/>
  <c r="L15" i="237"/>
  <c r="L16" i="237"/>
  <c r="L17" i="237"/>
  <c r="L18" i="237"/>
  <c r="L8" i="237"/>
  <c r="L9" i="237"/>
  <c r="L10" i="237"/>
  <c r="L11" i="237"/>
  <c r="L12" i="237"/>
  <c r="I28" i="260" l="1"/>
  <c r="F28" i="260"/>
  <c r="C28" i="260"/>
  <c r="I19" i="260"/>
  <c r="F19" i="260"/>
  <c r="C19" i="260"/>
  <c r="I28" i="259"/>
  <c r="F28" i="259"/>
  <c r="C28" i="259"/>
  <c r="I19" i="259"/>
  <c r="F19" i="259"/>
  <c r="C19" i="259"/>
  <c r="I28" i="257"/>
  <c r="F28" i="257"/>
  <c r="C28" i="257"/>
  <c r="I19" i="257"/>
  <c r="F19" i="257"/>
  <c r="C19" i="257"/>
  <c r="I28" i="256"/>
  <c r="F28" i="256"/>
  <c r="C28" i="256"/>
  <c r="I19" i="256"/>
  <c r="F19" i="256"/>
  <c r="C19" i="256"/>
  <c r="I28" i="255"/>
  <c r="F28" i="255"/>
  <c r="C28" i="255"/>
  <c r="I19" i="255"/>
  <c r="F19" i="255"/>
  <c r="C19" i="255"/>
  <c r="I28" i="254"/>
  <c r="F28" i="254"/>
  <c r="C28" i="254"/>
  <c r="L27" i="254"/>
  <c r="L26" i="254"/>
  <c r="L25" i="254"/>
  <c r="L24" i="254"/>
  <c r="L23" i="254"/>
  <c r="L22" i="254"/>
  <c r="I19" i="254"/>
  <c r="F19" i="254"/>
  <c r="C19" i="254"/>
  <c r="D7" i="254" s="1"/>
  <c r="L18" i="254"/>
  <c r="L16" i="254"/>
  <c r="L15" i="254"/>
  <c r="L12" i="254"/>
  <c r="L11" i="254"/>
  <c r="L10" i="254"/>
  <c r="L9" i="254"/>
  <c r="L8" i="254"/>
  <c r="L7" i="254"/>
  <c r="I28" i="253"/>
  <c r="F28" i="253"/>
  <c r="C28" i="253"/>
  <c r="L27" i="253"/>
  <c r="L26" i="253"/>
  <c r="L25" i="253"/>
  <c r="L24" i="253"/>
  <c r="L23" i="253"/>
  <c r="L22" i="253"/>
  <c r="I19" i="253"/>
  <c r="F19" i="253"/>
  <c r="C19" i="253"/>
  <c r="L18" i="253"/>
  <c r="L16" i="253"/>
  <c r="L15" i="253"/>
  <c r="L12" i="253"/>
  <c r="L11" i="253"/>
  <c r="L10" i="253"/>
  <c r="L9" i="253"/>
  <c r="L8" i="253"/>
  <c r="L7" i="253"/>
  <c r="I28" i="252"/>
  <c r="F28" i="252"/>
  <c r="C28" i="252"/>
  <c r="L27" i="252"/>
  <c r="L26" i="252"/>
  <c r="L25" i="252"/>
  <c r="L24" i="252"/>
  <c r="L23" i="252"/>
  <c r="L22" i="252"/>
  <c r="I19" i="252"/>
  <c r="F19" i="252"/>
  <c r="C19" i="252"/>
  <c r="L18" i="252"/>
  <c r="L16" i="252"/>
  <c r="L15" i="252"/>
  <c r="L12" i="252"/>
  <c r="L11" i="252"/>
  <c r="L10" i="252"/>
  <c r="L9" i="252"/>
  <c r="L8" i="252"/>
  <c r="L7" i="252"/>
  <c r="I28" i="251"/>
  <c r="F28" i="251"/>
  <c r="C28" i="251"/>
  <c r="I19" i="251"/>
  <c r="F19" i="251"/>
  <c r="C19" i="251"/>
  <c r="I28" i="246"/>
  <c r="F28" i="246"/>
  <c r="C28" i="246"/>
  <c r="I19" i="246"/>
  <c r="F19" i="246"/>
  <c r="C19" i="246"/>
  <c r="I28" i="244"/>
  <c r="F28" i="244"/>
  <c r="C28" i="244"/>
  <c r="I19" i="244"/>
  <c r="F19" i="244"/>
  <c r="C19" i="244"/>
  <c r="I28" i="242"/>
  <c r="F28" i="242"/>
  <c r="C28" i="242"/>
  <c r="I19" i="242"/>
  <c r="F19" i="242"/>
  <c r="C19" i="242"/>
  <c r="I28" i="249"/>
  <c r="F28" i="249"/>
  <c r="C28" i="249"/>
  <c r="I19" i="249"/>
  <c r="F19" i="249"/>
  <c r="C19" i="249"/>
  <c r="I28" i="245"/>
  <c r="F28" i="245"/>
  <c r="C28" i="245"/>
  <c r="I19" i="245"/>
  <c r="F19" i="245"/>
  <c r="C19" i="245"/>
  <c r="I28" i="241"/>
  <c r="F28" i="241"/>
  <c r="C28" i="241"/>
  <c r="I19" i="241"/>
  <c r="F19" i="241"/>
  <c r="C19" i="241"/>
  <c r="I28" i="248"/>
  <c r="F28" i="248"/>
  <c r="C28" i="248"/>
  <c r="I19" i="248"/>
  <c r="F19" i="248"/>
  <c r="C19" i="248"/>
  <c r="I28" i="250"/>
  <c r="F28" i="250"/>
  <c r="C28" i="250"/>
  <c r="I19" i="250"/>
  <c r="F19" i="250"/>
  <c r="C19" i="250"/>
  <c r="I28" i="247"/>
  <c r="F28" i="247"/>
  <c r="C28" i="247"/>
  <c r="I19" i="247"/>
  <c r="F19" i="247"/>
  <c r="C19" i="247"/>
  <c r="I28" i="243"/>
  <c r="F28" i="243"/>
  <c r="C28" i="243"/>
  <c r="I19" i="243"/>
  <c r="F19" i="243"/>
  <c r="C19" i="243"/>
  <c r="I28" i="239"/>
  <c r="F28" i="239"/>
  <c r="C28" i="239"/>
  <c r="I19" i="239"/>
  <c r="F19" i="239"/>
  <c r="C19" i="239"/>
  <c r="L7" i="239"/>
  <c r="I28" i="238"/>
  <c r="F28" i="238"/>
  <c r="C28" i="238"/>
  <c r="L22" i="238"/>
  <c r="L28" i="238" s="1"/>
  <c r="I19" i="238"/>
  <c r="F19" i="238"/>
  <c r="C19" i="238"/>
  <c r="L7" i="238"/>
  <c r="J8" i="260" l="1"/>
  <c r="J12" i="260"/>
  <c r="J16" i="260"/>
  <c r="J9" i="260"/>
  <c r="J13" i="260"/>
  <c r="J15" i="260"/>
  <c r="J10" i="260"/>
  <c r="J14" i="260"/>
  <c r="J17" i="260"/>
  <c r="J11" i="260"/>
  <c r="J18" i="260"/>
  <c r="D8" i="260"/>
  <c r="D12" i="260"/>
  <c r="D16" i="260"/>
  <c r="D9" i="260"/>
  <c r="D13" i="260"/>
  <c r="D10" i="260"/>
  <c r="D14" i="260"/>
  <c r="D17" i="260"/>
  <c r="D11" i="260"/>
  <c r="D15" i="260"/>
  <c r="D18" i="260"/>
  <c r="G8" i="260"/>
  <c r="G12" i="260"/>
  <c r="G16" i="260"/>
  <c r="G9" i="260"/>
  <c r="G13" i="260"/>
  <c r="G10" i="260"/>
  <c r="G14" i="260"/>
  <c r="G17" i="260"/>
  <c r="G11" i="260"/>
  <c r="G15" i="260"/>
  <c r="G18" i="260"/>
  <c r="J8" i="259"/>
  <c r="J12" i="259"/>
  <c r="J16" i="259"/>
  <c r="J9" i="259"/>
  <c r="J13" i="259"/>
  <c r="J10" i="259"/>
  <c r="J14" i="259"/>
  <c r="J17" i="259"/>
  <c r="J11" i="259"/>
  <c r="J15" i="259"/>
  <c r="J18" i="259"/>
  <c r="D8" i="259"/>
  <c r="D12" i="259"/>
  <c r="D16" i="259"/>
  <c r="D10" i="259"/>
  <c r="D15" i="259"/>
  <c r="D9" i="259"/>
  <c r="D13" i="259"/>
  <c r="D14" i="259"/>
  <c r="D18" i="259"/>
  <c r="D17" i="259"/>
  <c r="D11" i="259"/>
  <c r="G9" i="259"/>
  <c r="G13" i="259"/>
  <c r="G16" i="259"/>
  <c r="G10" i="259"/>
  <c r="G14" i="259"/>
  <c r="G17" i="259"/>
  <c r="G12" i="259"/>
  <c r="G11" i="259"/>
  <c r="G15" i="259"/>
  <c r="G18" i="259"/>
  <c r="G8" i="259"/>
  <c r="J8" i="257"/>
  <c r="J12" i="257"/>
  <c r="J16" i="257"/>
  <c r="J9" i="257"/>
  <c r="J13" i="257"/>
  <c r="J10" i="257"/>
  <c r="J14" i="257"/>
  <c r="J17" i="257"/>
  <c r="J11" i="257"/>
  <c r="J15" i="257"/>
  <c r="J18" i="257"/>
  <c r="D8" i="257"/>
  <c r="D12" i="257"/>
  <c r="D16" i="257"/>
  <c r="D9" i="257"/>
  <c r="D13" i="257"/>
  <c r="D10" i="257"/>
  <c r="D14" i="257"/>
  <c r="D17" i="257"/>
  <c r="D11" i="257"/>
  <c r="D15" i="257"/>
  <c r="D18" i="257"/>
  <c r="G8" i="257"/>
  <c r="G12" i="257"/>
  <c r="G16" i="257"/>
  <c r="G11" i="257"/>
  <c r="G9" i="257"/>
  <c r="G13" i="257"/>
  <c r="G18" i="257"/>
  <c r="G10" i="257"/>
  <c r="G14" i="257"/>
  <c r="G17" i="257"/>
  <c r="G15" i="257"/>
  <c r="J8" i="256"/>
  <c r="J12" i="256"/>
  <c r="J16" i="256"/>
  <c r="J15" i="256"/>
  <c r="J9" i="256"/>
  <c r="J13" i="256"/>
  <c r="J11" i="256"/>
  <c r="J10" i="256"/>
  <c r="J14" i="256"/>
  <c r="J17" i="256"/>
  <c r="J18" i="256"/>
  <c r="D8" i="256"/>
  <c r="D12" i="256"/>
  <c r="D16" i="256"/>
  <c r="D9" i="256"/>
  <c r="D13" i="256"/>
  <c r="D10" i="256"/>
  <c r="D14" i="256"/>
  <c r="D17" i="256"/>
  <c r="D11" i="256"/>
  <c r="D15" i="256"/>
  <c r="D18" i="256"/>
  <c r="G8" i="256"/>
  <c r="G12" i="256"/>
  <c r="G16" i="256"/>
  <c r="G9" i="256"/>
  <c r="G13" i="256"/>
  <c r="G10" i="256"/>
  <c r="G14" i="256"/>
  <c r="G17" i="256"/>
  <c r="G11" i="256"/>
  <c r="G15" i="256"/>
  <c r="G18" i="256"/>
  <c r="J8" i="255"/>
  <c r="J12" i="255"/>
  <c r="J16" i="255"/>
  <c r="J9" i="255"/>
  <c r="J13" i="255"/>
  <c r="J10" i="255"/>
  <c r="J14" i="255"/>
  <c r="J17" i="255"/>
  <c r="J11" i="255"/>
  <c r="J15" i="255"/>
  <c r="J18" i="255"/>
  <c r="D8" i="255"/>
  <c r="D12" i="255"/>
  <c r="D16" i="255"/>
  <c r="D18" i="255"/>
  <c r="D9" i="255"/>
  <c r="D13" i="255"/>
  <c r="D15" i="255"/>
  <c r="D10" i="255"/>
  <c r="D14" i="255"/>
  <c r="D17" i="255"/>
  <c r="D11" i="255"/>
  <c r="G8" i="255"/>
  <c r="G12" i="255"/>
  <c r="G16" i="255"/>
  <c r="G9" i="255"/>
  <c r="G13" i="255"/>
  <c r="G10" i="255"/>
  <c r="G14" i="255"/>
  <c r="G17" i="255"/>
  <c r="G11" i="255"/>
  <c r="G15" i="255"/>
  <c r="G18" i="255"/>
  <c r="J8" i="254"/>
  <c r="J12" i="254"/>
  <c r="J16" i="254"/>
  <c r="J9" i="254"/>
  <c r="J13" i="254"/>
  <c r="J10" i="254"/>
  <c r="J14" i="254"/>
  <c r="J17" i="254"/>
  <c r="J11" i="254"/>
  <c r="J15" i="254"/>
  <c r="J18" i="254"/>
  <c r="G8" i="254"/>
  <c r="G12" i="254"/>
  <c r="G16" i="254"/>
  <c r="G9" i="254"/>
  <c r="G13" i="254"/>
  <c r="G10" i="254"/>
  <c r="G14" i="254"/>
  <c r="G17" i="254"/>
  <c r="G11" i="254"/>
  <c r="G15" i="254"/>
  <c r="G18" i="254"/>
  <c r="D8" i="254"/>
  <c r="D12" i="254"/>
  <c r="D16" i="254"/>
  <c r="D18" i="254"/>
  <c r="D9" i="254"/>
  <c r="D13" i="254"/>
  <c r="D15" i="254"/>
  <c r="D10" i="254"/>
  <c r="D14" i="254"/>
  <c r="D17" i="254"/>
  <c r="D11" i="254"/>
  <c r="J8" i="253"/>
  <c r="J12" i="253"/>
  <c r="J16" i="253"/>
  <c r="J9" i="253"/>
  <c r="J13" i="253"/>
  <c r="J10" i="253"/>
  <c r="J14" i="253"/>
  <c r="J17" i="253"/>
  <c r="J11" i="253"/>
  <c r="J15" i="253"/>
  <c r="J18" i="253"/>
  <c r="G8" i="253"/>
  <c r="G12" i="253"/>
  <c r="G16" i="253"/>
  <c r="G9" i="253"/>
  <c r="G13" i="253"/>
  <c r="G10" i="253"/>
  <c r="G14" i="253"/>
  <c r="G17" i="253"/>
  <c r="G11" i="253"/>
  <c r="G15" i="253"/>
  <c r="G18" i="253"/>
  <c r="D8" i="253"/>
  <c r="D12" i="253"/>
  <c r="D16" i="253"/>
  <c r="D9" i="253"/>
  <c r="D13" i="253"/>
  <c r="D10" i="253"/>
  <c r="D14" i="253"/>
  <c r="D17" i="253"/>
  <c r="D11" i="253"/>
  <c r="D15" i="253"/>
  <c r="D18" i="253"/>
  <c r="J8" i="252"/>
  <c r="J12" i="252"/>
  <c r="J16" i="252"/>
  <c r="J9" i="252"/>
  <c r="J13" i="252"/>
  <c r="J10" i="252"/>
  <c r="J14" i="252"/>
  <c r="J17" i="252"/>
  <c r="J11" i="252"/>
  <c r="J15" i="252"/>
  <c r="J18" i="252"/>
  <c r="G8" i="252"/>
  <c r="G12" i="252"/>
  <c r="G16" i="252"/>
  <c r="G9" i="252"/>
  <c r="G13" i="252"/>
  <c r="G15" i="252"/>
  <c r="G10" i="252"/>
  <c r="G14" i="252"/>
  <c r="G17" i="252"/>
  <c r="G11" i="252"/>
  <c r="G18" i="252"/>
  <c r="D8" i="252"/>
  <c r="D12" i="252"/>
  <c r="D16" i="252"/>
  <c r="D9" i="252"/>
  <c r="D13" i="252"/>
  <c r="D10" i="252"/>
  <c r="D14" i="252"/>
  <c r="D17" i="252"/>
  <c r="D11" i="252"/>
  <c r="D15" i="252"/>
  <c r="D18" i="252"/>
  <c r="J7" i="251"/>
  <c r="J8" i="251"/>
  <c r="J12" i="251"/>
  <c r="J16" i="251"/>
  <c r="J9" i="251"/>
  <c r="J13" i="251"/>
  <c r="J10" i="251"/>
  <c r="J14" i="251"/>
  <c r="J17" i="251"/>
  <c r="J11" i="251"/>
  <c r="J15" i="251"/>
  <c r="J18" i="251"/>
  <c r="G8" i="251"/>
  <c r="G12" i="251"/>
  <c r="G16" i="251"/>
  <c r="G9" i="251"/>
  <c r="G13" i="251"/>
  <c r="G15" i="251"/>
  <c r="G18" i="251"/>
  <c r="G10" i="251"/>
  <c r="G14" i="251"/>
  <c r="G17" i="251"/>
  <c r="G11" i="251"/>
  <c r="D9" i="251"/>
  <c r="D13" i="251"/>
  <c r="D12" i="251"/>
  <c r="D10" i="251"/>
  <c r="D14" i="251"/>
  <c r="D17" i="251"/>
  <c r="D16" i="251"/>
  <c r="D11" i="251"/>
  <c r="D15" i="251"/>
  <c r="D18" i="251"/>
  <c r="D8" i="251"/>
  <c r="J8" i="246"/>
  <c r="J12" i="246"/>
  <c r="J16" i="246"/>
  <c r="J9" i="246"/>
  <c r="J13" i="246"/>
  <c r="J10" i="246"/>
  <c r="J14" i="246"/>
  <c r="J17" i="246"/>
  <c r="J11" i="246"/>
  <c r="J15" i="246"/>
  <c r="J18" i="246"/>
  <c r="G8" i="246"/>
  <c r="G12" i="246"/>
  <c r="G16" i="246"/>
  <c r="G9" i="246"/>
  <c r="G13" i="246"/>
  <c r="G10" i="246"/>
  <c r="G14" i="246"/>
  <c r="G17" i="246"/>
  <c r="G11" i="246"/>
  <c r="G15" i="246"/>
  <c r="G18" i="246"/>
  <c r="D9" i="246"/>
  <c r="D13" i="246"/>
  <c r="D12" i="246"/>
  <c r="D10" i="246"/>
  <c r="D14" i="246"/>
  <c r="D17" i="246"/>
  <c r="D8" i="246"/>
  <c r="D11" i="246"/>
  <c r="D15" i="246"/>
  <c r="D18" i="246"/>
  <c r="D16" i="246"/>
  <c r="J8" i="244"/>
  <c r="J12" i="244"/>
  <c r="J16" i="244"/>
  <c r="J9" i="244"/>
  <c r="J13" i="244"/>
  <c r="J10" i="244"/>
  <c r="J14" i="244"/>
  <c r="J17" i="244"/>
  <c r="J11" i="244"/>
  <c r="J15" i="244"/>
  <c r="J18" i="244"/>
  <c r="G8" i="244"/>
  <c r="G12" i="244"/>
  <c r="G16" i="244"/>
  <c r="G9" i="244"/>
  <c r="G13" i="244"/>
  <c r="G10" i="244"/>
  <c r="G14" i="244"/>
  <c r="G17" i="244"/>
  <c r="G11" i="244"/>
  <c r="G15" i="244"/>
  <c r="G18" i="244"/>
  <c r="D8" i="244"/>
  <c r="D12" i="244"/>
  <c r="D16" i="244"/>
  <c r="D9" i="244"/>
  <c r="D13" i="244"/>
  <c r="D10" i="244"/>
  <c r="D14" i="244"/>
  <c r="D17" i="244"/>
  <c r="D11" i="244"/>
  <c r="D15" i="244"/>
  <c r="D18" i="244"/>
  <c r="J8" i="242"/>
  <c r="J12" i="242"/>
  <c r="J16" i="242"/>
  <c r="J9" i="242"/>
  <c r="J13" i="242"/>
  <c r="J10" i="242"/>
  <c r="J14" i="242"/>
  <c r="J17" i="242"/>
  <c r="J11" i="242"/>
  <c r="J15" i="242"/>
  <c r="J18" i="242"/>
  <c r="G8" i="242"/>
  <c r="G12" i="242"/>
  <c r="G16" i="242"/>
  <c r="G9" i="242"/>
  <c r="G13" i="242"/>
  <c r="G10" i="242"/>
  <c r="G14" i="242"/>
  <c r="G17" i="242"/>
  <c r="G11" i="242"/>
  <c r="G15" i="242"/>
  <c r="G18" i="242"/>
  <c r="D8" i="242"/>
  <c r="D12" i="242"/>
  <c r="D16" i="242"/>
  <c r="D9" i="242"/>
  <c r="D13" i="242"/>
  <c r="D10" i="242"/>
  <c r="D14" i="242"/>
  <c r="D17" i="242"/>
  <c r="D11" i="242"/>
  <c r="D15" i="242"/>
  <c r="D18" i="242"/>
  <c r="J8" i="249"/>
  <c r="J12" i="249"/>
  <c r="J16" i="249"/>
  <c r="J9" i="249"/>
  <c r="J13" i="249"/>
  <c r="J10" i="249"/>
  <c r="J14" i="249"/>
  <c r="J17" i="249"/>
  <c r="J11" i="249"/>
  <c r="J15" i="249"/>
  <c r="J18" i="249"/>
  <c r="G8" i="249"/>
  <c r="G12" i="249"/>
  <c r="G16" i="249"/>
  <c r="G9" i="249"/>
  <c r="G13" i="249"/>
  <c r="G10" i="249"/>
  <c r="G14" i="249"/>
  <c r="G17" i="249"/>
  <c r="G11" i="249"/>
  <c r="G15" i="249"/>
  <c r="G18" i="249"/>
  <c r="D9" i="249"/>
  <c r="D13" i="249"/>
  <c r="D10" i="249"/>
  <c r="D14" i="249"/>
  <c r="D17" i="249"/>
  <c r="D8" i="249"/>
  <c r="D11" i="249"/>
  <c r="D15" i="249"/>
  <c r="D18" i="249"/>
  <c r="D12" i="249"/>
  <c r="D16" i="249"/>
  <c r="J8" i="245"/>
  <c r="J9" i="245"/>
  <c r="J13" i="245"/>
  <c r="J10" i="245"/>
  <c r="J14" i="245"/>
  <c r="J17" i="245"/>
  <c r="J16" i="245"/>
  <c r="J11" i="245"/>
  <c r="J15" i="245"/>
  <c r="J18" i="245"/>
  <c r="J12" i="245"/>
  <c r="G8" i="245"/>
  <c r="G12" i="245"/>
  <c r="G16" i="245"/>
  <c r="G9" i="245"/>
  <c r="G13" i="245"/>
  <c r="G10" i="245"/>
  <c r="G14" i="245"/>
  <c r="G17" i="245"/>
  <c r="G11" i="245"/>
  <c r="G15" i="245"/>
  <c r="G18" i="245"/>
  <c r="D8" i="245"/>
  <c r="D12" i="245"/>
  <c r="D16" i="245"/>
  <c r="D9" i="245"/>
  <c r="D13" i="245"/>
  <c r="D10" i="245"/>
  <c r="D14" i="245"/>
  <c r="D17" i="245"/>
  <c r="D11" i="245"/>
  <c r="D15" i="245"/>
  <c r="D18" i="245"/>
  <c r="J8" i="241"/>
  <c r="J12" i="241"/>
  <c r="J16" i="241"/>
  <c r="J9" i="241"/>
  <c r="J13" i="241"/>
  <c r="J10" i="241"/>
  <c r="J14" i="241"/>
  <c r="J17" i="241"/>
  <c r="J11" i="241"/>
  <c r="J15" i="241"/>
  <c r="J18" i="241"/>
  <c r="G8" i="241"/>
  <c r="G9" i="241"/>
  <c r="G13" i="241"/>
  <c r="G10" i="241"/>
  <c r="G14" i="241"/>
  <c r="G17" i="241"/>
  <c r="G16" i="241"/>
  <c r="G11" i="241"/>
  <c r="G15" i="241"/>
  <c r="G18" i="241"/>
  <c r="G12" i="241"/>
  <c r="D8" i="241"/>
  <c r="D12" i="241"/>
  <c r="D16" i="241"/>
  <c r="D9" i="241"/>
  <c r="D13" i="241"/>
  <c r="D15" i="241"/>
  <c r="D10" i="241"/>
  <c r="D14" i="241"/>
  <c r="D17" i="241"/>
  <c r="D11" i="241"/>
  <c r="D18" i="241"/>
  <c r="J8" i="248"/>
  <c r="J12" i="248"/>
  <c r="J16" i="248"/>
  <c r="J9" i="248"/>
  <c r="J13" i="248"/>
  <c r="J10" i="248"/>
  <c r="J14" i="248"/>
  <c r="J17" i="248"/>
  <c r="J11" i="248"/>
  <c r="J15" i="248"/>
  <c r="J18" i="248"/>
  <c r="G8" i="248"/>
  <c r="G12" i="248"/>
  <c r="G16" i="248"/>
  <c r="G9" i="248"/>
  <c r="G13" i="248"/>
  <c r="G10" i="248"/>
  <c r="G14" i="248"/>
  <c r="G17" i="248"/>
  <c r="G11" i="248"/>
  <c r="G15" i="248"/>
  <c r="G18" i="248"/>
  <c r="D8" i="248"/>
  <c r="D12" i="248"/>
  <c r="D16" i="248"/>
  <c r="D18" i="248"/>
  <c r="D9" i="248"/>
  <c r="D13" i="248"/>
  <c r="D15" i="248"/>
  <c r="D10" i="248"/>
  <c r="D14" i="248"/>
  <c r="D17" i="248"/>
  <c r="D11" i="248"/>
  <c r="J8" i="250"/>
  <c r="J12" i="250"/>
  <c r="J16" i="250"/>
  <c r="J9" i="250"/>
  <c r="J13" i="250"/>
  <c r="J10" i="250"/>
  <c r="J14" i="250"/>
  <c r="J17" i="250"/>
  <c r="J11" i="250"/>
  <c r="J15" i="250"/>
  <c r="J18" i="250"/>
  <c r="G8" i="250"/>
  <c r="G12" i="250"/>
  <c r="G16" i="250"/>
  <c r="G9" i="250"/>
  <c r="G13" i="250"/>
  <c r="G10" i="250"/>
  <c r="G14" i="250"/>
  <c r="G17" i="250"/>
  <c r="G11" i="250"/>
  <c r="G15" i="250"/>
  <c r="G18" i="250"/>
  <c r="D8" i="250"/>
  <c r="D12" i="250"/>
  <c r="D16" i="250"/>
  <c r="D9" i="250"/>
  <c r="D13" i="250"/>
  <c r="D10" i="250"/>
  <c r="D14" i="250"/>
  <c r="D17" i="250"/>
  <c r="D11" i="250"/>
  <c r="D15" i="250"/>
  <c r="D18" i="250"/>
  <c r="J8" i="247"/>
  <c r="J12" i="247"/>
  <c r="J16" i="247"/>
  <c r="J9" i="247"/>
  <c r="J13" i="247"/>
  <c r="J10" i="247"/>
  <c r="J14" i="247"/>
  <c r="J17" i="247"/>
  <c r="J11" i="247"/>
  <c r="J15" i="247"/>
  <c r="J18" i="247"/>
  <c r="G9" i="247"/>
  <c r="G13" i="247"/>
  <c r="G12" i="247"/>
  <c r="G10" i="247"/>
  <c r="G14" i="247"/>
  <c r="G17" i="247"/>
  <c r="G8" i="247"/>
  <c r="G16" i="247"/>
  <c r="G11" i="247"/>
  <c r="G15" i="247"/>
  <c r="G18" i="247"/>
  <c r="D9" i="247"/>
  <c r="D13" i="247"/>
  <c r="D8" i="247"/>
  <c r="D10" i="247"/>
  <c r="D14" i="247"/>
  <c r="D17" i="247"/>
  <c r="D12" i="247"/>
  <c r="D11" i="247"/>
  <c r="D15" i="247"/>
  <c r="D18" i="247"/>
  <c r="D16" i="247"/>
  <c r="J8" i="243"/>
  <c r="J12" i="243"/>
  <c r="J16" i="243"/>
  <c r="J9" i="243"/>
  <c r="J13" i="243"/>
  <c r="J10" i="243"/>
  <c r="J14" i="243"/>
  <c r="J17" i="243"/>
  <c r="J11" i="243"/>
  <c r="J15" i="243"/>
  <c r="J18" i="243"/>
  <c r="G8" i="243"/>
  <c r="G12" i="243"/>
  <c r="G16" i="243"/>
  <c r="G11" i="243"/>
  <c r="G18" i="243"/>
  <c r="G9" i="243"/>
  <c r="G13" i="243"/>
  <c r="G10" i="243"/>
  <c r="G14" i="243"/>
  <c r="G17" i="243"/>
  <c r="G15" i="243"/>
  <c r="D8" i="243"/>
  <c r="D12" i="243"/>
  <c r="D16" i="243"/>
  <c r="D18" i="243"/>
  <c r="D9" i="243"/>
  <c r="D13" i="243"/>
  <c r="D11" i="243"/>
  <c r="D10" i="243"/>
  <c r="D14" i="243"/>
  <c r="D17" i="243"/>
  <c r="D15" i="243"/>
  <c r="J7" i="239"/>
  <c r="J8" i="239"/>
  <c r="J12" i="239"/>
  <c r="J16" i="239"/>
  <c r="J13" i="239"/>
  <c r="J10" i="239"/>
  <c r="J14" i="239"/>
  <c r="J17" i="239"/>
  <c r="J9" i="239"/>
  <c r="J11" i="239"/>
  <c r="J15" i="239"/>
  <c r="J18" i="239"/>
  <c r="G8" i="239"/>
  <c r="G12" i="239"/>
  <c r="G16" i="239"/>
  <c r="G9" i="239"/>
  <c r="G13" i="239"/>
  <c r="G10" i="239"/>
  <c r="G14" i="239"/>
  <c r="G17" i="239"/>
  <c r="G11" i="239"/>
  <c r="G15" i="239"/>
  <c r="G18" i="239"/>
  <c r="D8" i="239"/>
  <c r="D12" i="239"/>
  <c r="D16" i="239"/>
  <c r="D9" i="239"/>
  <c r="D13" i="239"/>
  <c r="D10" i="239"/>
  <c r="D14" i="239"/>
  <c r="D17" i="239"/>
  <c r="D11" i="239"/>
  <c r="D15" i="239"/>
  <c r="D18" i="239"/>
  <c r="J8" i="238"/>
  <c r="J12" i="238"/>
  <c r="J16" i="238"/>
  <c r="J9" i="238"/>
  <c r="J13" i="238"/>
  <c r="J10" i="238"/>
  <c r="J14" i="238"/>
  <c r="J17" i="238"/>
  <c r="J11" i="238"/>
  <c r="J15" i="238"/>
  <c r="J18" i="238"/>
  <c r="G9" i="238"/>
  <c r="G13" i="238"/>
  <c r="G12" i="238"/>
  <c r="G16" i="238"/>
  <c r="G10" i="238"/>
  <c r="G14" i="238"/>
  <c r="G17" i="238"/>
  <c r="G8" i="238"/>
  <c r="G11" i="238"/>
  <c r="G15" i="238"/>
  <c r="G18" i="238"/>
  <c r="D8" i="238"/>
  <c r="D12" i="238"/>
  <c r="D16" i="238"/>
  <c r="D9" i="238"/>
  <c r="D13" i="238"/>
  <c r="D10" i="238"/>
  <c r="D14" i="238"/>
  <c r="D17" i="238"/>
  <c r="D11" i="238"/>
  <c r="D15" i="238"/>
  <c r="D18" i="238"/>
  <c r="D7" i="238"/>
  <c r="C30" i="250"/>
  <c r="E22" i="250" s="1"/>
  <c r="G7" i="239"/>
  <c r="G7" i="238"/>
  <c r="I30" i="249"/>
  <c r="C30" i="251"/>
  <c r="C30" i="242"/>
  <c r="E22" i="242" s="1"/>
  <c r="J7" i="250"/>
  <c r="J7" i="247"/>
  <c r="D7" i="243"/>
  <c r="J7" i="260"/>
  <c r="J7" i="244"/>
  <c r="J7" i="243"/>
  <c r="D7" i="239"/>
  <c r="D7" i="250"/>
  <c r="I30" i="242"/>
  <c r="K7" i="242" s="1"/>
  <c r="I30" i="255"/>
  <c r="K27" i="255" s="1"/>
  <c r="C30" i="243"/>
  <c r="J7" i="245"/>
  <c r="D7" i="246"/>
  <c r="C30" i="254"/>
  <c r="E22" i="254" s="1"/>
  <c r="I30" i="260"/>
  <c r="J7" i="257"/>
  <c r="I30" i="256"/>
  <c r="K26" i="256" s="1"/>
  <c r="J7" i="256"/>
  <c r="G7" i="253"/>
  <c r="D7" i="253"/>
  <c r="C30" i="257"/>
  <c r="E26" i="257" s="1"/>
  <c r="I30" i="246"/>
  <c r="K23" i="246" s="1"/>
  <c r="J7" i="242"/>
  <c r="J7" i="248"/>
  <c r="F30" i="238"/>
  <c r="H27" i="238" s="1"/>
  <c r="C30" i="238"/>
  <c r="I30" i="257"/>
  <c r="J7" i="255"/>
  <c r="I30" i="248"/>
  <c r="K27" i="248" s="1"/>
  <c r="I30" i="250"/>
  <c r="D7" i="247"/>
  <c r="C30" i="239"/>
  <c r="L19" i="254"/>
  <c r="G7" i="254"/>
  <c r="F30" i="253"/>
  <c r="L19" i="252"/>
  <c r="I30" i="251"/>
  <c r="K26" i="251" s="1"/>
  <c r="J7" i="246"/>
  <c r="I30" i="244"/>
  <c r="J7" i="249"/>
  <c r="I30" i="241"/>
  <c r="D7" i="241"/>
  <c r="C30" i="241"/>
  <c r="E26" i="241" s="1"/>
  <c r="I30" i="247"/>
  <c r="I30" i="243"/>
  <c r="L28" i="239"/>
  <c r="F30" i="239"/>
  <c r="L19" i="238"/>
  <c r="C30" i="260"/>
  <c r="D7" i="260"/>
  <c r="K27" i="260"/>
  <c r="K22" i="260"/>
  <c r="F30" i="260"/>
  <c r="G7" i="260"/>
  <c r="J7" i="259"/>
  <c r="I30" i="259"/>
  <c r="F30" i="259"/>
  <c r="G7" i="259"/>
  <c r="C30" i="259"/>
  <c r="D7" i="259"/>
  <c r="D7" i="257"/>
  <c r="F30" i="257"/>
  <c r="G7" i="257"/>
  <c r="C30" i="256"/>
  <c r="F30" i="256"/>
  <c r="G7" i="256"/>
  <c r="D7" i="256"/>
  <c r="F30" i="255"/>
  <c r="G7" i="255"/>
  <c r="C30" i="255"/>
  <c r="D7" i="255"/>
  <c r="L28" i="254"/>
  <c r="F30" i="254"/>
  <c r="I30" i="254"/>
  <c r="J7" i="254"/>
  <c r="C30" i="253"/>
  <c r="L19" i="253"/>
  <c r="L28" i="253"/>
  <c r="I30" i="253"/>
  <c r="J7" i="253"/>
  <c r="F30" i="252"/>
  <c r="G7" i="252"/>
  <c r="C30" i="252"/>
  <c r="I30" i="252"/>
  <c r="L28" i="252"/>
  <c r="D7" i="252"/>
  <c r="J7" i="252"/>
  <c r="D7" i="251"/>
  <c r="G7" i="251"/>
  <c r="F30" i="251"/>
  <c r="C30" i="246"/>
  <c r="F30" i="246"/>
  <c r="K27" i="246"/>
  <c r="K26" i="246"/>
  <c r="K7" i="246"/>
  <c r="K25" i="246"/>
  <c r="G7" i="246"/>
  <c r="C30" i="244"/>
  <c r="F30" i="244"/>
  <c r="G7" i="244"/>
  <c r="D7" i="244"/>
  <c r="D7" i="242"/>
  <c r="F30" i="242"/>
  <c r="G7" i="242"/>
  <c r="F30" i="249"/>
  <c r="G7" i="249"/>
  <c r="C30" i="249"/>
  <c r="D7" i="249"/>
  <c r="I30" i="245"/>
  <c r="C30" i="245"/>
  <c r="F30" i="245"/>
  <c r="G7" i="245"/>
  <c r="D7" i="245"/>
  <c r="J7" i="241"/>
  <c r="F30" i="241"/>
  <c r="G7" i="241"/>
  <c r="K25" i="248"/>
  <c r="K7" i="248"/>
  <c r="K24" i="248"/>
  <c r="F30" i="248"/>
  <c r="C30" i="248"/>
  <c r="G7" i="248"/>
  <c r="D7" i="248"/>
  <c r="E25" i="250"/>
  <c r="F30" i="250"/>
  <c r="G7" i="250"/>
  <c r="G7" i="247"/>
  <c r="F30" i="247"/>
  <c r="C30" i="247"/>
  <c r="F30" i="243"/>
  <c r="G7" i="243"/>
  <c r="L19" i="239"/>
  <c r="I30" i="239"/>
  <c r="I30" i="238"/>
  <c r="J7" i="238"/>
  <c r="E25" i="254" l="1"/>
  <c r="E23" i="254"/>
  <c r="E27" i="254"/>
  <c r="E7" i="254"/>
  <c r="E24" i="254"/>
  <c r="E26" i="254"/>
  <c r="K24" i="246"/>
  <c r="K22" i="246"/>
  <c r="E24" i="242"/>
  <c r="K23" i="248"/>
  <c r="K22" i="248"/>
  <c r="K26" i="248"/>
  <c r="E27" i="250"/>
  <c r="E23" i="250"/>
  <c r="E26" i="250"/>
  <c r="E7" i="250"/>
  <c r="E24" i="250"/>
  <c r="E28" i="250" s="1"/>
  <c r="K24" i="251"/>
  <c r="K27" i="251"/>
  <c r="M12" i="254"/>
  <c r="M13" i="254"/>
  <c r="M14" i="254"/>
  <c r="M7" i="253"/>
  <c r="M14" i="253"/>
  <c r="M13" i="253"/>
  <c r="M16" i="252"/>
  <c r="M13" i="252"/>
  <c r="D19" i="254"/>
  <c r="M17" i="239"/>
  <c r="M10" i="239"/>
  <c r="M16" i="239"/>
  <c r="M14" i="239"/>
  <c r="M8" i="239"/>
  <c r="M12" i="239"/>
  <c r="M15" i="239"/>
  <c r="M13" i="239"/>
  <c r="M11" i="239"/>
  <c r="M9" i="239"/>
  <c r="M18" i="239"/>
  <c r="M10" i="238"/>
  <c r="M9" i="238"/>
  <c r="M12" i="238"/>
  <c r="M17" i="238"/>
  <c r="M15" i="238"/>
  <c r="M18" i="238"/>
  <c r="M14" i="238"/>
  <c r="M13" i="238"/>
  <c r="M16" i="238"/>
  <c r="M8" i="238"/>
  <c r="M11" i="238"/>
  <c r="D19" i="238"/>
  <c r="L30" i="238"/>
  <c r="N24" i="238" s="1"/>
  <c r="K25" i="255"/>
  <c r="K24" i="255"/>
  <c r="E26" i="242"/>
  <c r="E23" i="242"/>
  <c r="E27" i="242"/>
  <c r="E25" i="242"/>
  <c r="E7" i="242"/>
  <c r="H23" i="238"/>
  <c r="H22" i="238"/>
  <c r="K23" i="260"/>
  <c r="K8" i="260"/>
  <c r="K12" i="260"/>
  <c r="K16" i="260"/>
  <c r="K18" i="260"/>
  <c r="K9" i="260"/>
  <c r="K13" i="260"/>
  <c r="K15" i="260"/>
  <c r="K10" i="260"/>
  <c r="K14" i="260"/>
  <c r="K17" i="260"/>
  <c r="K11" i="260"/>
  <c r="E26" i="260"/>
  <c r="E8" i="260"/>
  <c r="E12" i="260"/>
  <c r="E16" i="260"/>
  <c r="E9" i="260"/>
  <c r="E13" i="260"/>
  <c r="E10" i="260"/>
  <c r="E14" i="260"/>
  <c r="E17" i="260"/>
  <c r="E11" i="260"/>
  <c r="E15" i="260"/>
  <c r="E18" i="260"/>
  <c r="H8" i="260"/>
  <c r="H12" i="260"/>
  <c r="H16" i="260"/>
  <c r="H9" i="260"/>
  <c r="H13" i="260"/>
  <c r="H10" i="260"/>
  <c r="H14" i="260"/>
  <c r="H17" i="260"/>
  <c r="H11" i="260"/>
  <c r="H15" i="260"/>
  <c r="H18" i="260"/>
  <c r="K8" i="259"/>
  <c r="K12" i="259"/>
  <c r="K16" i="259"/>
  <c r="K9" i="259"/>
  <c r="K13" i="259"/>
  <c r="K10" i="259"/>
  <c r="K14" i="259"/>
  <c r="K17" i="259"/>
  <c r="K11" i="259"/>
  <c r="K15" i="259"/>
  <c r="K18" i="259"/>
  <c r="E8" i="259"/>
  <c r="E12" i="259"/>
  <c r="E16" i="259"/>
  <c r="E15" i="259"/>
  <c r="E9" i="259"/>
  <c r="E13" i="259"/>
  <c r="E18" i="259"/>
  <c r="E10" i="259"/>
  <c r="E14" i="259"/>
  <c r="E17" i="259"/>
  <c r="E11" i="259"/>
  <c r="H9" i="259"/>
  <c r="H13" i="259"/>
  <c r="H12" i="259"/>
  <c r="H10" i="259"/>
  <c r="H14" i="259"/>
  <c r="H17" i="259"/>
  <c r="H16" i="259"/>
  <c r="H11" i="259"/>
  <c r="H15" i="259"/>
  <c r="H18" i="259"/>
  <c r="H8" i="259"/>
  <c r="K8" i="257"/>
  <c r="K12" i="257"/>
  <c r="K16" i="257"/>
  <c r="K9" i="257"/>
  <c r="K13" i="257"/>
  <c r="K10" i="257"/>
  <c r="K14" i="257"/>
  <c r="K17" i="257"/>
  <c r="K11" i="257"/>
  <c r="K15" i="257"/>
  <c r="K18" i="257"/>
  <c r="E22" i="257"/>
  <c r="E8" i="257"/>
  <c r="E12" i="257"/>
  <c r="E16" i="257"/>
  <c r="E9" i="257"/>
  <c r="E13" i="257"/>
  <c r="E10" i="257"/>
  <c r="E14" i="257"/>
  <c r="E17" i="257"/>
  <c r="E11" i="257"/>
  <c r="E15" i="257"/>
  <c r="E18" i="257"/>
  <c r="H8" i="257"/>
  <c r="H12" i="257"/>
  <c r="H16" i="257"/>
  <c r="H15" i="257"/>
  <c r="H9" i="257"/>
  <c r="H13" i="257"/>
  <c r="H18" i="257"/>
  <c r="H10" i="257"/>
  <c r="H14" i="257"/>
  <c r="H17" i="257"/>
  <c r="H11" i="257"/>
  <c r="K7" i="256"/>
  <c r="K23" i="256"/>
  <c r="K8" i="256"/>
  <c r="K12" i="256"/>
  <c r="K16" i="256"/>
  <c r="K9" i="256"/>
  <c r="K13" i="256"/>
  <c r="K10" i="256"/>
  <c r="K14" i="256"/>
  <c r="K17" i="256"/>
  <c r="K11" i="256"/>
  <c r="K15" i="256"/>
  <c r="K18" i="256"/>
  <c r="E8" i="256"/>
  <c r="E12" i="256"/>
  <c r="E16" i="256"/>
  <c r="E9" i="256"/>
  <c r="E13" i="256"/>
  <c r="E10" i="256"/>
  <c r="E14" i="256"/>
  <c r="E17" i="256"/>
  <c r="E11" i="256"/>
  <c r="E15" i="256"/>
  <c r="E18" i="256"/>
  <c r="H8" i="256"/>
  <c r="H12" i="256"/>
  <c r="H16" i="256"/>
  <c r="H9" i="256"/>
  <c r="H13" i="256"/>
  <c r="H10" i="256"/>
  <c r="H14" i="256"/>
  <c r="H17" i="256"/>
  <c r="H11" i="256"/>
  <c r="H15" i="256"/>
  <c r="H18" i="256"/>
  <c r="K23" i="255"/>
  <c r="K8" i="255"/>
  <c r="K12" i="255"/>
  <c r="K16" i="255"/>
  <c r="K9" i="255"/>
  <c r="K13" i="255"/>
  <c r="K10" i="255"/>
  <c r="K14" i="255"/>
  <c r="K17" i="255"/>
  <c r="K11" i="255"/>
  <c r="K15" i="255"/>
  <c r="K18" i="255"/>
  <c r="E8" i="255"/>
  <c r="E12" i="255"/>
  <c r="E16" i="255"/>
  <c r="E18" i="255"/>
  <c r="E9" i="255"/>
  <c r="E13" i="255"/>
  <c r="E15" i="255"/>
  <c r="E10" i="255"/>
  <c r="E14" i="255"/>
  <c r="E17" i="255"/>
  <c r="E11" i="255"/>
  <c r="H8" i="255"/>
  <c r="H12" i="255"/>
  <c r="H16" i="255"/>
  <c r="H9" i="255"/>
  <c r="H13" i="255"/>
  <c r="H10" i="255"/>
  <c r="H14" i="255"/>
  <c r="H17" i="255"/>
  <c r="H11" i="255"/>
  <c r="H15" i="255"/>
  <c r="H18" i="255"/>
  <c r="K8" i="254"/>
  <c r="K12" i="254"/>
  <c r="K16" i="254"/>
  <c r="K9" i="254"/>
  <c r="K13" i="254"/>
  <c r="K10" i="254"/>
  <c r="K14" i="254"/>
  <c r="K17" i="254"/>
  <c r="K11" i="254"/>
  <c r="K15" i="254"/>
  <c r="K18" i="254"/>
  <c r="H8" i="254"/>
  <c r="H12" i="254"/>
  <c r="H16" i="254"/>
  <c r="H9" i="254"/>
  <c r="H13" i="254"/>
  <c r="H10" i="254"/>
  <c r="H14" i="254"/>
  <c r="H17" i="254"/>
  <c r="H11" i="254"/>
  <c r="H15" i="254"/>
  <c r="H18" i="254"/>
  <c r="E8" i="254"/>
  <c r="E12" i="254"/>
  <c r="E16" i="254"/>
  <c r="E11" i="254"/>
  <c r="E9" i="254"/>
  <c r="E13" i="254"/>
  <c r="E15" i="254"/>
  <c r="E10" i="254"/>
  <c r="E14" i="254"/>
  <c r="E17" i="254"/>
  <c r="E18" i="254"/>
  <c r="K8" i="253"/>
  <c r="K12" i="253"/>
  <c r="K16" i="253"/>
  <c r="K9" i="253"/>
  <c r="K13" i="253"/>
  <c r="K10" i="253"/>
  <c r="K14" i="253"/>
  <c r="K17" i="253"/>
  <c r="K11" i="253"/>
  <c r="K15" i="253"/>
  <c r="K18" i="253"/>
  <c r="H22" i="253"/>
  <c r="H8" i="253"/>
  <c r="H12" i="253"/>
  <c r="H16" i="253"/>
  <c r="H9" i="253"/>
  <c r="H13" i="253"/>
  <c r="H10" i="253"/>
  <c r="H14" i="253"/>
  <c r="H17" i="253"/>
  <c r="H11" i="253"/>
  <c r="H15" i="253"/>
  <c r="H18" i="253"/>
  <c r="E8" i="253"/>
  <c r="E12" i="253"/>
  <c r="E16" i="253"/>
  <c r="E9" i="253"/>
  <c r="E13" i="253"/>
  <c r="E10" i="253"/>
  <c r="E14" i="253"/>
  <c r="E17" i="253"/>
  <c r="E11" i="253"/>
  <c r="E15" i="253"/>
  <c r="E18" i="253"/>
  <c r="K8" i="252"/>
  <c r="K12" i="252"/>
  <c r="K16" i="252"/>
  <c r="K9" i="252"/>
  <c r="K13" i="252"/>
  <c r="K10" i="252"/>
  <c r="K14" i="252"/>
  <c r="K17" i="252"/>
  <c r="K11" i="252"/>
  <c r="K15" i="252"/>
  <c r="K18" i="252"/>
  <c r="H22" i="252"/>
  <c r="H8" i="252"/>
  <c r="H12" i="252"/>
  <c r="H16" i="252"/>
  <c r="H9" i="252"/>
  <c r="H13" i="252"/>
  <c r="H11" i="252"/>
  <c r="H10" i="252"/>
  <c r="H14" i="252"/>
  <c r="H17" i="252"/>
  <c r="H15" i="252"/>
  <c r="H18" i="252"/>
  <c r="E8" i="252"/>
  <c r="E12" i="252"/>
  <c r="E16" i="252"/>
  <c r="E9" i="252"/>
  <c r="E13" i="252"/>
  <c r="E10" i="252"/>
  <c r="E14" i="252"/>
  <c r="E17" i="252"/>
  <c r="E11" i="252"/>
  <c r="E15" i="252"/>
  <c r="E18" i="252"/>
  <c r="K25" i="251"/>
  <c r="K8" i="251"/>
  <c r="K12" i="251"/>
  <c r="K16" i="251"/>
  <c r="K9" i="251"/>
  <c r="K13" i="251"/>
  <c r="K10" i="251"/>
  <c r="K14" i="251"/>
  <c r="K17" i="251"/>
  <c r="K11" i="251"/>
  <c r="K15" i="251"/>
  <c r="K18" i="251"/>
  <c r="K22" i="251"/>
  <c r="K7" i="251"/>
  <c r="K23" i="251"/>
  <c r="H8" i="251"/>
  <c r="H12" i="251"/>
  <c r="H16" i="251"/>
  <c r="H9" i="251"/>
  <c r="H13" i="251"/>
  <c r="H10" i="251"/>
  <c r="H14" i="251"/>
  <c r="H17" i="251"/>
  <c r="H11" i="251"/>
  <c r="H15" i="251"/>
  <c r="H18" i="251"/>
  <c r="E9" i="251"/>
  <c r="E13" i="251"/>
  <c r="E16" i="251"/>
  <c r="E10" i="251"/>
  <c r="E14" i="251"/>
  <c r="E17" i="251"/>
  <c r="E12" i="251"/>
  <c r="E11" i="251"/>
  <c r="E15" i="251"/>
  <c r="E18" i="251"/>
  <c r="E8" i="251"/>
  <c r="E22" i="251"/>
  <c r="E25" i="251"/>
  <c r="K8" i="246"/>
  <c r="K12" i="246"/>
  <c r="K16" i="246"/>
  <c r="K9" i="246"/>
  <c r="K13" i="246"/>
  <c r="K10" i="246"/>
  <c r="K14" i="246"/>
  <c r="K17" i="246"/>
  <c r="K11" i="246"/>
  <c r="K15" i="246"/>
  <c r="K18" i="246"/>
  <c r="H7" i="246"/>
  <c r="H8" i="246"/>
  <c r="H12" i="246"/>
  <c r="H16" i="246"/>
  <c r="H9" i="246"/>
  <c r="H13" i="246"/>
  <c r="H10" i="246"/>
  <c r="H14" i="246"/>
  <c r="H17" i="246"/>
  <c r="H11" i="246"/>
  <c r="H15" i="246"/>
  <c r="H18" i="246"/>
  <c r="E25" i="246"/>
  <c r="E8" i="246"/>
  <c r="E9" i="246"/>
  <c r="E13" i="246"/>
  <c r="E16" i="246"/>
  <c r="E10" i="246"/>
  <c r="E14" i="246"/>
  <c r="E17" i="246"/>
  <c r="E11" i="246"/>
  <c r="E15" i="246"/>
  <c r="E18" i="246"/>
  <c r="E12" i="246"/>
  <c r="K26" i="244"/>
  <c r="K8" i="244"/>
  <c r="K12" i="244"/>
  <c r="K16" i="244"/>
  <c r="K9" i="244"/>
  <c r="K13" i="244"/>
  <c r="K10" i="244"/>
  <c r="K14" i="244"/>
  <c r="K17" i="244"/>
  <c r="K11" i="244"/>
  <c r="K15" i="244"/>
  <c r="K18" i="244"/>
  <c r="H8" i="244"/>
  <c r="H12" i="244"/>
  <c r="H16" i="244"/>
  <c r="H9" i="244"/>
  <c r="H13" i="244"/>
  <c r="H10" i="244"/>
  <c r="H14" i="244"/>
  <c r="H17" i="244"/>
  <c r="H11" i="244"/>
  <c r="H15" i="244"/>
  <c r="H18" i="244"/>
  <c r="E8" i="244"/>
  <c r="E12" i="244"/>
  <c r="E16" i="244"/>
  <c r="E9" i="244"/>
  <c r="E13" i="244"/>
  <c r="E10" i="244"/>
  <c r="E14" i="244"/>
  <c r="E17" i="244"/>
  <c r="E11" i="244"/>
  <c r="E15" i="244"/>
  <c r="E18" i="244"/>
  <c r="K22" i="242"/>
  <c r="K8" i="242"/>
  <c r="K12" i="242"/>
  <c r="K16" i="242"/>
  <c r="K9" i="242"/>
  <c r="K13" i="242"/>
  <c r="K10" i="242"/>
  <c r="K14" i="242"/>
  <c r="K17" i="242"/>
  <c r="K11" i="242"/>
  <c r="K15" i="242"/>
  <c r="K18" i="242"/>
  <c r="H8" i="242"/>
  <c r="H12" i="242"/>
  <c r="H16" i="242"/>
  <c r="H9" i="242"/>
  <c r="H13" i="242"/>
  <c r="H10" i="242"/>
  <c r="H14" i="242"/>
  <c r="H17" i="242"/>
  <c r="H11" i="242"/>
  <c r="H15" i="242"/>
  <c r="H18" i="242"/>
  <c r="E8" i="242"/>
  <c r="E12" i="242"/>
  <c r="E16" i="242"/>
  <c r="E9" i="242"/>
  <c r="E13" i="242"/>
  <c r="E10" i="242"/>
  <c r="E14" i="242"/>
  <c r="E17" i="242"/>
  <c r="E11" i="242"/>
  <c r="E15" i="242"/>
  <c r="E18" i="242"/>
  <c r="K8" i="249"/>
  <c r="K12" i="249"/>
  <c r="K16" i="249"/>
  <c r="K9" i="249"/>
  <c r="K13" i="249"/>
  <c r="K10" i="249"/>
  <c r="K14" i="249"/>
  <c r="K17" i="249"/>
  <c r="K11" i="249"/>
  <c r="K15" i="249"/>
  <c r="K18" i="249"/>
  <c r="H8" i="249"/>
  <c r="H12" i="249"/>
  <c r="H16" i="249"/>
  <c r="H9" i="249"/>
  <c r="H13" i="249"/>
  <c r="H10" i="249"/>
  <c r="H14" i="249"/>
  <c r="H17" i="249"/>
  <c r="H11" i="249"/>
  <c r="H15" i="249"/>
  <c r="H18" i="249"/>
  <c r="E9" i="249"/>
  <c r="E13" i="249"/>
  <c r="E10" i="249"/>
  <c r="E14" i="249"/>
  <c r="E17" i="249"/>
  <c r="E12" i="249"/>
  <c r="E16" i="249"/>
  <c r="E11" i="249"/>
  <c r="E15" i="249"/>
  <c r="E18" i="249"/>
  <c r="E8" i="249"/>
  <c r="K27" i="245"/>
  <c r="K8" i="245"/>
  <c r="K12" i="245"/>
  <c r="K16" i="245"/>
  <c r="K9" i="245"/>
  <c r="K13" i="245"/>
  <c r="K10" i="245"/>
  <c r="K14" i="245"/>
  <c r="K17" i="245"/>
  <c r="K11" i="245"/>
  <c r="K15" i="245"/>
  <c r="K18" i="245"/>
  <c r="H8" i="245"/>
  <c r="H12" i="245"/>
  <c r="H16" i="245"/>
  <c r="H9" i="245"/>
  <c r="H13" i="245"/>
  <c r="H10" i="245"/>
  <c r="H14" i="245"/>
  <c r="H17" i="245"/>
  <c r="H11" i="245"/>
  <c r="H15" i="245"/>
  <c r="H18" i="245"/>
  <c r="E8" i="245"/>
  <c r="E12" i="245"/>
  <c r="E16" i="245"/>
  <c r="E9" i="245"/>
  <c r="E13" i="245"/>
  <c r="E10" i="245"/>
  <c r="E14" i="245"/>
  <c r="E17" i="245"/>
  <c r="E11" i="245"/>
  <c r="E15" i="245"/>
  <c r="E18" i="245"/>
  <c r="K23" i="241"/>
  <c r="K8" i="241"/>
  <c r="K12" i="241"/>
  <c r="K16" i="241"/>
  <c r="K9" i="241"/>
  <c r="K13" i="241"/>
  <c r="K10" i="241"/>
  <c r="K14" i="241"/>
  <c r="K17" i="241"/>
  <c r="K11" i="241"/>
  <c r="K15" i="241"/>
  <c r="K18" i="241"/>
  <c r="H8" i="241"/>
  <c r="H12" i="241"/>
  <c r="H16" i="241"/>
  <c r="H9" i="241"/>
  <c r="H13" i="241"/>
  <c r="H10" i="241"/>
  <c r="H14" i="241"/>
  <c r="H17" i="241"/>
  <c r="H11" i="241"/>
  <c r="H15" i="241"/>
  <c r="H18" i="241"/>
  <c r="E25" i="241"/>
  <c r="E24" i="241"/>
  <c r="E7" i="241"/>
  <c r="E22" i="241"/>
  <c r="E27" i="241"/>
  <c r="E23" i="241"/>
  <c r="E8" i="241"/>
  <c r="E12" i="241"/>
  <c r="E16" i="241"/>
  <c r="E18" i="241"/>
  <c r="E9" i="241"/>
  <c r="E13" i="241"/>
  <c r="E11" i="241"/>
  <c r="E10" i="241"/>
  <c r="E14" i="241"/>
  <c r="E17" i="241"/>
  <c r="E15" i="241"/>
  <c r="K8" i="248"/>
  <c r="K12" i="248"/>
  <c r="K16" i="248"/>
  <c r="K9" i="248"/>
  <c r="K13" i="248"/>
  <c r="K10" i="248"/>
  <c r="K14" i="248"/>
  <c r="K17" i="248"/>
  <c r="K11" i="248"/>
  <c r="K15" i="248"/>
  <c r="K18" i="248"/>
  <c r="H8" i="248"/>
  <c r="H12" i="248"/>
  <c r="H16" i="248"/>
  <c r="H9" i="248"/>
  <c r="H13" i="248"/>
  <c r="H10" i="248"/>
  <c r="H14" i="248"/>
  <c r="H17" i="248"/>
  <c r="H11" i="248"/>
  <c r="H15" i="248"/>
  <c r="H18" i="248"/>
  <c r="E8" i="248"/>
  <c r="E12" i="248"/>
  <c r="E16" i="248"/>
  <c r="E9" i="248"/>
  <c r="E13" i="248"/>
  <c r="E15" i="248"/>
  <c r="E10" i="248"/>
  <c r="E14" i="248"/>
  <c r="E17" i="248"/>
  <c r="E11" i="248"/>
  <c r="E18" i="248"/>
  <c r="K8" i="250"/>
  <c r="K12" i="250"/>
  <c r="K16" i="250"/>
  <c r="K9" i="250"/>
  <c r="K13" i="250"/>
  <c r="K10" i="250"/>
  <c r="K14" i="250"/>
  <c r="K17" i="250"/>
  <c r="K11" i="250"/>
  <c r="K15" i="250"/>
  <c r="K18" i="250"/>
  <c r="H8" i="250"/>
  <c r="H12" i="250"/>
  <c r="H16" i="250"/>
  <c r="H9" i="250"/>
  <c r="H13" i="250"/>
  <c r="H10" i="250"/>
  <c r="H14" i="250"/>
  <c r="H17" i="250"/>
  <c r="H11" i="250"/>
  <c r="H15" i="250"/>
  <c r="H18" i="250"/>
  <c r="E8" i="250"/>
  <c r="E12" i="250"/>
  <c r="E16" i="250"/>
  <c r="E9" i="250"/>
  <c r="E13" i="250"/>
  <c r="E10" i="250"/>
  <c r="E14" i="250"/>
  <c r="E17" i="250"/>
  <c r="E11" i="250"/>
  <c r="E15" i="250"/>
  <c r="E18" i="250"/>
  <c r="K8" i="247"/>
  <c r="K12" i="247"/>
  <c r="K16" i="247"/>
  <c r="K9" i="247"/>
  <c r="K13" i="247"/>
  <c r="K10" i="247"/>
  <c r="K14" i="247"/>
  <c r="K17" i="247"/>
  <c r="K11" i="247"/>
  <c r="K15" i="247"/>
  <c r="K18" i="247"/>
  <c r="H8" i="247"/>
  <c r="H9" i="247"/>
  <c r="H13" i="247"/>
  <c r="H10" i="247"/>
  <c r="H14" i="247"/>
  <c r="H17" i="247"/>
  <c r="H16" i="247"/>
  <c r="H11" i="247"/>
  <c r="H15" i="247"/>
  <c r="H18" i="247"/>
  <c r="H12" i="247"/>
  <c r="E8" i="247"/>
  <c r="E9" i="247"/>
  <c r="E13" i="247"/>
  <c r="E10" i="247"/>
  <c r="E14" i="247"/>
  <c r="E17" i="247"/>
  <c r="E12" i="247"/>
  <c r="E11" i="247"/>
  <c r="E15" i="247"/>
  <c r="E18" i="247"/>
  <c r="E16" i="247"/>
  <c r="K23" i="243"/>
  <c r="K8" i="243"/>
  <c r="K12" i="243"/>
  <c r="K16" i="243"/>
  <c r="K9" i="243"/>
  <c r="K13" i="243"/>
  <c r="K10" i="243"/>
  <c r="K14" i="243"/>
  <c r="K17" i="243"/>
  <c r="K11" i="243"/>
  <c r="K15" i="243"/>
  <c r="K18" i="243"/>
  <c r="H8" i="243"/>
  <c r="H12" i="243"/>
  <c r="H16" i="243"/>
  <c r="H15" i="243"/>
  <c r="H9" i="243"/>
  <c r="H13" i="243"/>
  <c r="H10" i="243"/>
  <c r="H14" i="243"/>
  <c r="H17" i="243"/>
  <c r="H11" i="243"/>
  <c r="H18" i="243"/>
  <c r="E8" i="243"/>
  <c r="E12" i="243"/>
  <c r="E16" i="243"/>
  <c r="E9" i="243"/>
  <c r="E13" i="243"/>
  <c r="E10" i="243"/>
  <c r="E14" i="243"/>
  <c r="E17" i="243"/>
  <c r="E11" i="243"/>
  <c r="E15" i="243"/>
  <c r="E18" i="243"/>
  <c r="K8" i="239"/>
  <c r="K12" i="239"/>
  <c r="K16" i="239"/>
  <c r="K9" i="239"/>
  <c r="K10" i="239"/>
  <c r="K14" i="239"/>
  <c r="K17" i="239"/>
  <c r="K13" i="239"/>
  <c r="K11" i="239"/>
  <c r="K15" i="239"/>
  <c r="K18" i="239"/>
  <c r="H8" i="239"/>
  <c r="H12" i="239"/>
  <c r="H16" i="239"/>
  <c r="H9" i="239"/>
  <c r="H13" i="239"/>
  <c r="H10" i="239"/>
  <c r="H14" i="239"/>
  <c r="H17" i="239"/>
  <c r="H11" i="239"/>
  <c r="H15" i="239"/>
  <c r="H18" i="239"/>
  <c r="E26" i="239"/>
  <c r="E8" i="239"/>
  <c r="E12" i="239"/>
  <c r="E16" i="239"/>
  <c r="E9" i="239"/>
  <c r="E13" i="239"/>
  <c r="E10" i="239"/>
  <c r="E14" i="239"/>
  <c r="E17" i="239"/>
  <c r="E11" i="239"/>
  <c r="E15" i="239"/>
  <c r="E18" i="239"/>
  <c r="K8" i="238"/>
  <c r="K12" i="238"/>
  <c r="K16" i="238"/>
  <c r="K9" i="238"/>
  <c r="K13" i="238"/>
  <c r="K10" i="238"/>
  <c r="K14" i="238"/>
  <c r="K17" i="238"/>
  <c r="K11" i="238"/>
  <c r="K15" i="238"/>
  <c r="K18" i="238"/>
  <c r="H7" i="238"/>
  <c r="H25" i="238"/>
  <c r="H26" i="238"/>
  <c r="H24" i="238"/>
  <c r="H8" i="238"/>
  <c r="H12" i="238"/>
  <c r="H16" i="238"/>
  <c r="H9" i="238"/>
  <c r="H13" i="238"/>
  <c r="H10" i="238"/>
  <c r="H14" i="238"/>
  <c r="H17" i="238"/>
  <c r="H11" i="238"/>
  <c r="H15" i="238"/>
  <c r="H18" i="238"/>
  <c r="E8" i="238"/>
  <c r="E12" i="238"/>
  <c r="E16" i="238"/>
  <c r="E9" i="238"/>
  <c r="E13" i="238"/>
  <c r="E10" i="238"/>
  <c r="E14" i="238"/>
  <c r="E17" i="238"/>
  <c r="E11" i="238"/>
  <c r="E15" i="238"/>
  <c r="E18" i="238"/>
  <c r="K26" i="242"/>
  <c r="K23" i="242"/>
  <c r="K23" i="257"/>
  <c r="E23" i="239"/>
  <c r="K7" i="243"/>
  <c r="K27" i="242"/>
  <c r="H26" i="253"/>
  <c r="E23" i="251"/>
  <c r="E23" i="257"/>
  <c r="K27" i="243"/>
  <c r="K25" i="250"/>
  <c r="K25" i="242"/>
  <c r="E27" i="251"/>
  <c r="E7" i="251"/>
  <c r="K27" i="257"/>
  <c r="E27" i="257"/>
  <c r="E25" i="257"/>
  <c r="K26" i="260"/>
  <c r="K24" i="260"/>
  <c r="E26" i="251"/>
  <c r="E24" i="257"/>
  <c r="K27" i="241"/>
  <c r="K24" i="242"/>
  <c r="E24" i="251"/>
  <c r="E7" i="257"/>
  <c r="K7" i="260"/>
  <c r="D19" i="243"/>
  <c r="G19" i="238"/>
  <c r="K26" i="257"/>
  <c r="H23" i="253"/>
  <c r="H27" i="253"/>
  <c r="H25" i="253"/>
  <c r="H24" i="253"/>
  <c r="H7" i="253"/>
  <c r="M10" i="252"/>
  <c r="L30" i="252"/>
  <c r="M11" i="252"/>
  <c r="M15" i="252"/>
  <c r="M9" i="252"/>
  <c r="M18" i="252"/>
  <c r="M12" i="252"/>
  <c r="M7" i="252"/>
  <c r="K24" i="244"/>
  <c r="K25" i="244"/>
  <c r="K7" i="244"/>
  <c r="K22" i="244"/>
  <c r="K27" i="244"/>
  <c r="K23" i="244"/>
  <c r="K23" i="249"/>
  <c r="K26" i="249"/>
  <c r="K7" i="249"/>
  <c r="K27" i="249"/>
  <c r="K22" i="249"/>
  <c r="K24" i="249"/>
  <c r="K25" i="249"/>
  <c r="K24" i="241"/>
  <c r="K24" i="250"/>
  <c r="K22" i="247"/>
  <c r="K26" i="247"/>
  <c r="K23" i="247"/>
  <c r="K24" i="247"/>
  <c r="K27" i="247"/>
  <c r="K25" i="247"/>
  <c r="K7" i="247"/>
  <c r="K25" i="243"/>
  <c r="K22" i="243"/>
  <c r="K24" i="243"/>
  <c r="K26" i="243"/>
  <c r="E24" i="243"/>
  <c r="E22" i="243"/>
  <c r="E23" i="243"/>
  <c r="E26" i="243"/>
  <c r="E7" i="243"/>
  <c r="E27" i="243"/>
  <c r="E25" i="243"/>
  <c r="H23" i="239"/>
  <c r="H25" i="239"/>
  <c r="H24" i="239"/>
  <c r="E25" i="239"/>
  <c r="E24" i="239"/>
  <c r="E7" i="239"/>
  <c r="E27" i="239"/>
  <c r="E22" i="239"/>
  <c r="J19" i="245"/>
  <c r="H26" i="252"/>
  <c r="G19" i="239"/>
  <c r="E25" i="238"/>
  <c r="M7" i="238"/>
  <c r="K22" i="250"/>
  <c r="K23" i="250"/>
  <c r="K22" i="255"/>
  <c r="K7" i="255"/>
  <c r="K25" i="256"/>
  <c r="J19" i="244"/>
  <c r="J19" i="251"/>
  <c r="J19" i="256"/>
  <c r="E22" i="238"/>
  <c r="E23" i="238"/>
  <c r="H26" i="239"/>
  <c r="H7" i="239"/>
  <c r="E26" i="238"/>
  <c r="E24" i="238"/>
  <c r="E27" i="238"/>
  <c r="J19" i="250"/>
  <c r="K7" i="250"/>
  <c r="K26" i="250"/>
  <c r="K27" i="250"/>
  <c r="J19" i="246"/>
  <c r="K26" i="255"/>
  <c r="K27" i="256"/>
  <c r="D19" i="250"/>
  <c r="H27" i="239"/>
  <c r="E7" i="238"/>
  <c r="D19" i="239"/>
  <c r="H22" i="239"/>
  <c r="D19" i="247"/>
  <c r="E23" i="252"/>
  <c r="K22" i="256"/>
  <c r="J19" i="248"/>
  <c r="K25" i="260"/>
  <c r="E27" i="260"/>
  <c r="K24" i="257"/>
  <c r="K22" i="257"/>
  <c r="K7" i="257"/>
  <c r="K25" i="257"/>
  <c r="K24" i="256"/>
  <c r="J19" i="255"/>
  <c r="M15" i="254"/>
  <c r="M18" i="254"/>
  <c r="M16" i="254"/>
  <c r="M11" i="254"/>
  <c r="M7" i="254"/>
  <c r="M8" i="254"/>
  <c r="M10" i="254"/>
  <c r="M9" i="254"/>
  <c r="L30" i="254"/>
  <c r="M8" i="252"/>
  <c r="J19" i="260"/>
  <c r="E25" i="253"/>
  <c r="E26" i="252"/>
  <c r="J19" i="242"/>
  <c r="K25" i="241"/>
  <c r="K7" i="241"/>
  <c r="K26" i="241"/>
  <c r="K22" i="241"/>
  <c r="K22" i="259"/>
  <c r="K7" i="259"/>
  <c r="K27" i="259"/>
  <c r="K26" i="259"/>
  <c r="J19" i="257"/>
  <c r="E7" i="253"/>
  <c r="E22" i="253"/>
  <c r="D19" i="253"/>
  <c r="H25" i="252"/>
  <c r="E22" i="252"/>
  <c r="E25" i="252"/>
  <c r="E24" i="252"/>
  <c r="K28" i="246"/>
  <c r="J19" i="247"/>
  <c r="E23" i="260"/>
  <c r="E25" i="260"/>
  <c r="E7" i="260"/>
  <c r="E22" i="260"/>
  <c r="E24" i="260"/>
  <c r="K25" i="259"/>
  <c r="K24" i="259"/>
  <c r="K23" i="259"/>
  <c r="M8" i="253"/>
  <c r="L30" i="253"/>
  <c r="M9" i="253"/>
  <c r="M16" i="253"/>
  <c r="M15" i="253"/>
  <c r="G19" i="253"/>
  <c r="E23" i="253"/>
  <c r="E27" i="253"/>
  <c r="E24" i="253"/>
  <c r="E26" i="253"/>
  <c r="H24" i="252"/>
  <c r="H7" i="252"/>
  <c r="D19" i="246"/>
  <c r="E26" i="246"/>
  <c r="J19" i="249"/>
  <c r="K24" i="245"/>
  <c r="K26" i="245"/>
  <c r="D19" i="241"/>
  <c r="J19" i="243"/>
  <c r="J19" i="239"/>
  <c r="D19" i="260"/>
  <c r="H26" i="260"/>
  <c r="H22" i="260"/>
  <c r="H27" i="260"/>
  <c r="H23" i="260"/>
  <c r="H7" i="260"/>
  <c r="H25" i="260"/>
  <c r="H24" i="260"/>
  <c r="G19" i="260"/>
  <c r="G19" i="259"/>
  <c r="J19" i="259"/>
  <c r="H26" i="259"/>
  <c r="H22" i="259"/>
  <c r="H24" i="259"/>
  <c r="H25" i="259"/>
  <c r="H27" i="259"/>
  <c r="H23" i="259"/>
  <c r="H7" i="259"/>
  <c r="D19" i="259"/>
  <c r="E25" i="259"/>
  <c r="E27" i="259"/>
  <c r="E23" i="259"/>
  <c r="E24" i="259"/>
  <c r="E26" i="259"/>
  <c r="E22" i="259"/>
  <c r="E7" i="259"/>
  <c r="E28" i="257"/>
  <c r="D19" i="257"/>
  <c r="H26" i="257"/>
  <c r="H22" i="257"/>
  <c r="H27" i="257"/>
  <c r="H23" i="257"/>
  <c r="H7" i="257"/>
  <c r="H25" i="257"/>
  <c r="H24" i="257"/>
  <c r="G19" i="257"/>
  <c r="E25" i="256"/>
  <c r="E23" i="256"/>
  <c r="E26" i="256"/>
  <c r="E22" i="256"/>
  <c r="E27" i="256"/>
  <c r="E24" i="256"/>
  <c r="E7" i="256"/>
  <c r="D19" i="256"/>
  <c r="G19" i="256"/>
  <c r="H26" i="256"/>
  <c r="H22" i="256"/>
  <c r="H25" i="256"/>
  <c r="H27" i="256"/>
  <c r="H23" i="256"/>
  <c r="H7" i="256"/>
  <c r="H24" i="256"/>
  <c r="E25" i="255"/>
  <c r="E23" i="255"/>
  <c r="E24" i="255"/>
  <c r="E26" i="255"/>
  <c r="E22" i="255"/>
  <c r="E7" i="255"/>
  <c r="E27" i="255"/>
  <c r="G19" i="255"/>
  <c r="D19" i="255"/>
  <c r="H26" i="255"/>
  <c r="H22" i="255"/>
  <c r="H27" i="255"/>
  <c r="H23" i="255"/>
  <c r="H7" i="255"/>
  <c r="H24" i="255"/>
  <c r="H25" i="255"/>
  <c r="G19" i="254"/>
  <c r="J19" i="254"/>
  <c r="K25" i="254"/>
  <c r="K26" i="254"/>
  <c r="K22" i="254"/>
  <c r="K7" i="254"/>
  <c r="K24" i="254"/>
  <c r="K27" i="254"/>
  <c r="K23" i="254"/>
  <c r="E28" i="254"/>
  <c r="H26" i="254"/>
  <c r="H22" i="254"/>
  <c r="H27" i="254"/>
  <c r="H23" i="254"/>
  <c r="H25" i="254"/>
  <c r="H7" i="254"/>
  <c r="H24" i="254"/>
  <c r="M11" i="253"/>
  <c r="M18" i="253"/>
  <c r="M10" i="253"/>
  <c r="M12" i="253"/>
  <c r="J19" i="253"/>
  <c r="K25" i="253"/>
  <c r="K7" i="253"/>
  <c r="K24" i="253"/>
  <c r="K27" i="253"/>
  <c r="K23" i="253"/>
  <c r="K26" i="253"/>
  <c r="K22" i="253"/>
  <c r="G19" i="252"/>
  <c r="H23" i="252"/>
  <c r="H27" i="252"/>
  <c r="E27" i="252"/>
  <c r="E7" i="252"/>
  <c r="K25" i="252"/>
  <c r="K24" i="252"/>
  <c r="K7" i="252"/>
  <c r="K27" i="252"/>
  <c r="K23" i="252"/>
  <c r="K26" i="252"/>
  <c r="K22" i="252"/>
  <c r="J19" i="252"/>
  <c r="D19" i="252"/>
  <c r="D19" i="251"/>
  <c r="G19" i="251"/>
  <c r="H26" i="251"/>
  <c r="H22" i="251"/>
  <c r="H25" i="251"/>
  <c r="H27" i="251"/>
  <c r="H23" i="251"/>
  <c r="H7" i="251"/>
  <c r="H24" i="251"/>
  <c r="H26" i="246"/>
  <c r="H27" i="246"/>
  <c r="E23" i="246"/>
  <c r="E24" i="246"/>
  <c r="H22" i="246"/>
  <c r="H23" i="246"/>
  <c r="H24" i="246"/>
  <c r="E27" i="246"/>
  <c r="H25" i="246"/>
  <c r="E7" i="246"/>
  <c r="E22" i="246"/>
  <c r="G19" i="246"/>
  <c r="E25" i="244"/>
  <c r="E23" i="244"/>
  <c r="E24" i="244"/>
  <c r="E7" i="244"/>
  <c r="E26" i="244"/>
  <c r="E22" i="244"/>
  <c r="E27" i="244"/>
  <c r="D19" i="244"/>
  <c r="G19" i="244"/>
  <c r="H26" i="244"/>
  <c r="H22" i="244"/>
  <c r="H27" i="244"/>
  <c r="H23" i="244"/>
  <c r="H7" i="244"/>
  <c r="H24" i="244"/>
  <c r="H25" i="244"/>
  <c r="D19" i="242"/>
  <c r="G19" i="242"/>
  <c r="H26" i="242"/>
  <c r="H22" i="242"/>
  <c r="H27" i="242"/>
  <c r="H23" i="242"/>
  <c r="H7" i="242"/>
  <c r="H24" i="242"/>
  <c r="H25" i="242"/>
  <c r="D19" i="249"/>
  <c r="H26" i="249"/>
  <c r="H22" i="249"/>
  <c r="H24" i="249"/>
  <c r="H27" i="249"/>
  <c r="H23" i="249"/>
  <c r="H7" i="249"/>
  <c r="H25" i="249"/>
  <c r="G19" i="249"/>
  <c r="E25" i="249"/>
  <c r="E27" i="249"/>
  <c r="E24" i="249"/>
  <c r="E26" i="249"/>
  <c r="E22" i="249"/>
  <c r="E23" i="249"/>
  <c r="E7" i="249"/>
  <c r="K25" i="245"/>
  <c r="K22" i="245"/>
  <c r="K23" i="245"/>
  <c r="K7" i="245"/>
  <c r="E25" i="245"/>
  <c r="E23" i="245"/>
  <c r="E24" i="245"/>
  <c r="E7" i="245"/>
  <c r="E26" i="245"/>
  <c r="E22" i="245"/>
  <c r="E27" i="245"/>
  <c r="D19" i="245"/>
  <c r="G19" i="245"/>
  <c r="H26" i="245"/>
  <c r="H22" i="245"/>
  <c r="H27" i="245"/>
  <c r="H23" i="245"/>
  <c r="H7" i="245"/>
  <c r="H24" i="245"/>
  <c r="H25" i="245"/>
  <c r="G19" i="241"/>
  <c r="H26" i="241"/>
  <c r="H22" i="241"/>
  <c r="H25" i="241"/>
  <c r="H27" i="241"/>
  <c r="H23" i="241"/>
  <c r="H7" i="241"/>
  <c r="H24" i="241"/>
  <c r="J19" i="241"/>
  <c r="G19" i="248"/>
  <c r="E25" i="248"/>
  <c r="E27" i="248"/>
  <c r="E23" i="248"/>
  <c r="E7" i="248"/>
  <c r="E26" i="248"/>
  <c r="E22" i="248"/>
  <c r="E24" i="248"/>
  <c r="D19" i="248"/>
  <c r="H26" i="248"/>
  <c r="H22" i="248"/>
  <c r="H24" i="248"/>
  <c r="H25" i="248"/>
  <c r="H27" i="248"/>
  <c r="H23" i="248"/>
  <c r="H7" i="248"/>
  <c r="K28" i="248"/>
  <c r="G19" i="250"/>
  <c r="H26" i="250"/>
  <c r="H22" i="250"/>
  <c r="H27" i="250"/>
  <c r="H23" i="250"/>
  <c r="H7" i="250"/>
  <c r="H25" i="250"/>
  <c r="H24" i="250"/>
  <c r="E25" i="247"/>
  <c r="E26" i="247"/>
  <c r="E22" i="247"/>
  <c r="E24" i="247"/>
  <c r="E27" i="247"/>
  <c r="E23" i="247"/>
  <c r="E7" i="247"/>
  <c r="G19" i="247"/>
  <c r="H26" i="247"/>
  <c r="H22" i="247"/>
  <c r="H25" i="247"/>
  <c r="H27" i="247"/>
  <c r="H23" i="247"/>
  <c r="H7" i="247"/>
  <c r="H24" i="247"/>
  <c r="H26" i="243"/>
  <c r="H22" i="243"/>
  <c r="H27" i="243"/>
  <c r="H23" i="243"/>
  <c r="H7" i="243"/>
  <c r="H24" i="243"/>
  <c r="H25" i="243"/>
  <c r="G19" i="243"/>
  <c r="K24" i="239"/>
  <c r="K7" i="239"/>
  <c r="K25" i="239"/>
  <c r="K27" i="239"/>
  <c r="K23" i="239"/>
  <c r="K26" i="239"/>
  <c r="K22" i="239"/>
  <c r="L30" i="239"/>
  <c r="M7" i="239"/>
  <c r="K25" i="238"/>
  <c r="K26" i="238"/>
  <c r="K24" i="238"/>
  <c r="K27" i="238"/>
  <c r="K23" i="238"/>
  <c r="K22" i="238"/>
  <c r="K7" i="238"/>
  <c r="J19" i="238"/>
  <c r="E19" i="254" l="1"/>
  <c r="K28" i="251"/>
  <c r="K19" i="251"/>
  <c r="K19" i="248"/>
  <c r="K30" i="248" s="1"/>
  <c r="E19" i="250"/>
  <c r="E30" i="250" s="1"/>
  <c r="N11" i="254"/>
  <c r="N14" i="254"/>
  <c r="N13" i="254"/>
  <c r="N11" i="253"/>
  <c r="N14" i="253"/>
  <c r="N13" i="253"/>
  <c r="N9" i="252"/>
  <c r="N13" i="252"/>
  <c r="N16" i="239"/>
  <c r="N14" i="239"/>
  <c r="N8" i="239"/>
  <c r="N17" i="239"/>
  <c r="N10" i="239"/>
  <c r="N12" i="239"/>
  <c r="N15" i="239"/>
  <c r="N13" i="239"/>
  <c r="N11" i="239"/>
  <c r="N9" i="239"/>
  <c r="N18" i="239"/>
  <c r="N10" i="238"/>
  <c r="N9" i="238"/>
  <c r="N12" i="238"/>
  <c r="N17" i="238"/>
  <c r="N15" i="238"/>
  <c r="N14" i="238"/>
  <c r="N13" i="238"/>
  <c r="N16" i="238"/>
  <c r="N8" i="238"/>
  <c r="N11" i="238"/>
  <c r="N18" i="238"/>
  <c r="N26" i="254"/>
  <c r="K19" i="246"/>
  <c r="K30" i="246" s="1"/>
  <c r="E28" i="242"/>
  <c r="E28" i="241"/>
  <c r="H28" i="238"/>
  <c r="K28" i="242"/>
  <c r="H19" i="238"/>
  <c r="N10" i="252"/>
  <c r="N18" i="252"/>
  <c r="E28" i="251"/>
  <c r="E19" i="242"/>
  <c r="E19" i="241"/>
  <c r="K28" i="260"/>
  <c r="K28" i="250"/>
  <c r="E28" i="239"/>
  <c r="E19" i="257"/>
  <c r="E30" i="257" s="1"/>
  <c r="K19" i="242"/>
  <c r="E19" i="251"/>
  <c r="N23" i="252"/>
  <c r="M19" i="252"/>
  <c r="K19" i="255"/>
  <c r="N12" i="252"/>
  <c r="N15" i="252"/>
  <c r="N24" i="252"/>
  <c r="N10" i="253"/>
  <c r="N26" i="253"/>
  <c r="K19" i="250"/>
  <c r="N7" i="252"/>
  <c r="N22" i="252"/>
  <c r="N16" i="252"/>
  <c r="N11" i="252"/>
  <c r="N25" i="252"/>
  <c r="H28" i="253"/>
  <c r="N8" i="252"/>
  <c r="N26" i="252"/>
  <c r="N27" i="252"/>
  <c r="K28" i="243"/>
  <c r="K28" i="244"/>
  <c r="K19" i="256"/>
  <c r="K28" i="255"/>
  <c r="N15" i="253"/>
  <c r="N8" i="253"/>
  <c r="N9" i="253"/>
  <c r="H19" i="253"/>
  <c r="N12" i="253"/>
  <c r="N22" i="253"/>
  <c r="E28" i="252"/>
  <c r="K19" i="244"/>
  <c r="K19" i="249"/>
  <c r="K28" i="249"/>
  <c r="K19" i="247"/>
  <c r="K28" i="247"/>
  <c r="K19" i="243"/>
  <c r="E19" i="243"/>
  <c r="E28" i="243"/>
  <c r="H19" i="239"/>
  <c r="E19" i="239"/>
  <c r="N22" i="238"/>
  <c r="K19" i="241"/>
  <c r="H28" i="239"/>
  <c r="N18" i="253"/>
  <c r="N7" i="253"/>
  <c r="M19" i="238"/>
  <c r="E28" i="238"/>
  <c r="E19" i="238"/>
  <c r="K28" i="259"/>
  <c r="K28" i="245"/>
  <c r="K28" i="241"/>
  <c r="N26" i="238"/>
  <c r="N7" i="238"/>
  <c r="N23" i="238"/>
  <c r="N25" i="238"/>
  <c r="N27" i="238"/>
  <c r="E28" i="253"/>
  <c r="K19" i="260"/>
  <c r="K30" i="260" s="1"/>
  <c r="K28" i="256"/>
  <c r="E19" i="260"/>
  <c r="E28" i="260"/>
  <c r="K19" i="257"/>
  <c r="K28" i="257"/>
  <c r="N18" i="254"/>
  <c r="M19" i="254"/>
  <c r="N8" i="254"/>
  <c r="N24" i="254"/>
  <c r="N25" i="254"/>
  <c r="N7" i="254"/>
  <c r="N12" i="254"/>
  <c r="N9" i="254"/>
  <c r="N16" i="254"/>
  <c r="N27" i="254"/>
  <c r="N22" i="254"/>
  <c r="N10" i="254"/>
  <c r="N15" i="254"/>
  <c r="N23" i="254"/>
  <c r="N24" i="253"/>
  <c r="N25" i="253"/>
  <c r="N23" i="253"/>
  <c r="N27" i="253"/>
  <c r="E30" i="254"/>
  <c r="N16" i="253"/>
  <c r="E28" i="246"/>
  <c r="E28" i="245"/>
  <c r="K19" i="259"/>
  <c r="E28" i="255"/>
  <c r="M19" i="253"/>
  <c r="E19" i="253"/>
  <c r="H19" i="252"/>
  <c r="H28" i="252"/>
  <c r="E19" i="252"/>
  <c r="K30" i="251"/>
  <c r="H19" i="246"/>
  <c r="H28" i="246"/>
  <c r="E19" i="246"/>
  <c r="E28" i="249"/>
  <c r="K19" i="245"/>
  <c r="K30" i="245" s="1"/>
  <c r="H19" i="241"/>
  <c r="H28" i="241"/>
  <c r="H30" i="238"/>
  <c r="H19" i="260"/>
  <c r="H28" i="260"/>
  <c r="H28" i="259"/>
  <c r="E19" i="259"/>
  <c r="E28" i="259"/>
  <c r="H19" i="259"/>
  <c r="H28" i="257"/>
  <c r="H19" i="257"/>
  <c r="E28" i="256"/>
  <c r="H19" i="256"/>
  <c r="H28" i="256"/>
  <c r="E19" i="256"/>
  <c r="H19" i="255"/>
  <c r="E19" i="255"/>
  <c r="H28" i="255"/>
  <c r="K28" i="254"/>
  <c r="H28" i="254"/>
  <c r="K19" i="254"/>
  <c r="H19" i="254"/>
  <c r="K28" i="253"/>
  <c r="K19" i="253"/>
  <c r="K28" i="252"/>
  <c r="K19" i="252"/>
  <c r="H19" i="251"/>
  <c r="H28" i="251"/>
  <c r="H19" i="244"/>
  <c r="E19" i="244"/>
  <c r="H28" i="244"/>
  <c r="E28" i="244"/>
  <c r="H28" i="242"/>
  <c r="H19" i="242"/>
  <c r="H19" i="249"/>
  <c r="H28" i="249"/>
  <c r="E19" i="249"/>
  <c r="H28" i="245"/>
  <c r="E19" i="245"/>
  <c r="H19" i="245"/>
  <c r="E19" i="248"/>
  <c r="H19" i="248"/>
  <c r="H28" i="248"/>
  <c r="E28" i="248"/>
  <c r="H19" i="250"/>
  <c r="H28" i="250"/>
  <c r="H19" i="247"/>
  <c r="E28" i="247"/>
  <c r="H28" i="247"/>
  <c r="E19" i="247"/>
  <c r="H19" i="243"/>
  <c r="H28" i="243"/>
  <c r="N26" i="239"/>
  <c r="N22" i="239"/>
  <c r="N23" i="239"/>
  <c r="N27" i="239"/>
  <c r="N7" i="239"/>
  <c r="N25" i="239"/>
  <c r="N24" i="239"/>
  <c r="M19" i="239"/>
  <c r="K19" i="239"/>
  <c r="K28" i="239"/>
  <c r="K19" i="238"/>
  <c r="K28" i="238"/>
  <c r="E30" i="251" l="1"/>
  <c r="K30" i="242"/>
  <c r="E30" i="242"/>
  <c r="E30" i="249"/>
  <c r="E30" i="241"/>
  <c r="H30" i="253"/>
  <c r="E30" i="239"/>
  <c r="K30" i="250"/>
  <c r="K30" i="247"/>
  <c r="E30" i="252"/>
  <c r="K30" i="256"/>
  <c r="K30" i="249"/>
  <c r="E30" i="243"/>
  <c r="K30" i="244"/>
  <c r="K30" i="255"/>
  <c r="N19" i="252"/>
  <c r="N28" i="252"/>
  <c r="K30" i="243"/>
  <c r="H30" i="239"/>
  <c r="K30" i="241"/>
  <c r="E30" i="238"/>
  <c r="E30" i="260"/>
  <c r="E30" i="253"/>
  <c r="K30" i="257"/>
  <c r="K30" i="259"/>
  <c r="H30" i="252"/>
  <c r="E30" i="244"/>
  <c r="E30" i="245"/>
  <c r="N28" i="238"/>
  <c r="N19" i="238"/>
  <c r="H30" i="246"/>
  <c r="N28" i="253"/>
  <c r="N28" i="254"/>
  <c r="N19" i="254"/>
  <c r="N19" i="253"/>
  <c r="E30" i="246"/>
  <c r="E30" i="255"/>
  <c r="K30" i="254"/>
  <c r="H30" i="245"/>
  <c r="H30" i="259"/>
  <c r="H30" i="257"/>
  <c r="K30" i="253"/>
  <c r="H30" i="242"/>
  <c r="H30" i="241"/>
  <c r="E30" i="247"/>
  <c r="H30" i="260"/>
  <c r="E30" i="259"/>
  <c r="E30" i="256"/>
  <c r="H30" i="256"/>
  <c r="H30" i="255"/>
  <c r="H30" i="254"/>
  <c r="K30" i="252"/>
  <c r="H30" i="251"/>
  <c r="H30" i="244"/>
  <c r="H30" i="249"/>
  <c r="H30" i="248"/>
  <c r="E30" i="248"/>
  <c r="H30" i="250"/>
  <c r="H30" i="247"/>
  <c r="H30" i="243"/>
  <c r="K30" i="239"/>
  <c r="N19" i="239"/>
  <c r="N28" i="239"/>
  <c r="K30" i="238"/>
  <c r="N30" i="252" l="1"/>
  <c r="N30" i="253"/>
  <c r="N30" i="238"/>
  <c r="N30" i="254"/>
  <c r="N30" i="239"/>
  <c r="L22" i="237"/>
  <c r="L28" i="237" s="1"/>
  <c r="L7" i="237"/>
  <c r="I19" i="237"/>
  <c r="J8" i="237" l="1"/>
  <c r="J12" i="237"/>
  <c r="J16" i="237"/>
  <c r="J9" i="237"/>
  <c r="J13" i="237"/>
  <c r="J10" i="237"/>
  <c r="J14" i="237"/>
  <c r="J17" i="237"/>
  <c r="J11" i="237"/>
  <c r="J15" i="237"/>
  <c r="J18" i="237"/>
  <c r="J7" i="237"/>
  <c r="J19" i="237" l="1"/>
  <c r="F28" i="240" l="1"/>
  <c r="F19" i="240"/>
  <c r="C28" i="240"/>
  <c r="C19" i="240"/>
  <c r="I28" i="237"/>
  <c r="F28" i="237"/>
  <c r="F19" i="237"/>
  <c r="C28" i="237"/>
  <c r="C19" i="237"/>
  <c r="J8" i="240" l="1"/>
  <c r="J12" i="240"/>
  <c r="J16" i="240"/>
  <c r="J9" i="240"/>
  <c r="J13" i="240"/>
  <c r="J10" i="240"/>
  <c r="J14" i="240"/>
  <c r="J17" i="240"/>
  <c r="J11" i="240"/>
  <c r="J15" i="240"/>
  <c r="J18" i="240"/>
  <c r="G8" i="240"/>
  <c r="G12" i="240"/>
  <c r="G16" i="240"/>
  <c r="G9" i="240"/>
  <c r="G13" i="240"/>
  <c r="G10" i="240"/>
  <c r="G14" i="240"/>
  <c r="G17" i="240"/>
  <c r="G11" i="240"/>
  <c r="G15" i="240"/>
  <c r="G18" i="240"/>
  <c r="D8" i="240"/>
  <c r="D12" i="240"/>
  <c r="D16" i="240"/>
  <c r="D9" i="240"/>
  <c r="D13" i="240"/>
  <c r="D10" i="240"/>
  <c r="D14" i="240"/>
  <c r="D17" i="240"/>
  <c r="D11" i="240"/>
  <c r="D15" i="240"/>
  <c r="D18" i="240"/>
  <c r="G8" i="237"/>
  <c r="G12" i="237"/>
  <c r="G16" i="237"/>
  <c r="G9" i="237"/>
  <c r="G13" i="237"/>
  <c r="G11" i="237"/>
  <c r="G10" i="237"/>
  <c r="G14" i="237"/>
  <c r="G17" i="237"/>
  <c r="G15" i="237"/>
  <c r="G18" i="237"/>
  <c r="D9" i="237"/>
  <c r="D13" i="237"/>
  <c r="D16" i="237"/>
  <c r="D10" i="237"/>
  <c r="D14" i="237"/>
  <c r="D17" i="237"/>
  <c r="D8" i="237"/>
  <c r="D11" i="237"/>
  <c r="D15" i="237"/>
  <c r="D18" i="237"/>
  <c r="D12" i="237"/>
  <c r="D7" i="240"/>
  <c r="G7" i="240"/>
  <c r="J7" i="240"/>
  <c r="G7" i="237"/>
  <c r="D7" i="237"/>
  <c r="I30" i="240"/>
  <c r="C30" i="237"/>
  <c r="I30" i="237"/>
  <c r="F30" i="237"/>
  <c r="F30" i="240"/>
  <c r="C30" i="240"/>
  <c r="K8" i="240" l="1"/>
  <c r="K12" i="240"/>
  <c r="K16" i="240"/>
  <c r="K9" i="240"/>
  <c r="K13" i="240"/>
  <c r="K10" i="240"/>
  <c r="K14" i="240"/>
  <c r="K17" i="240"/>
  <c r="K11" i="240"/>
  <c r="K15" i="240"/>
  <c r="K18" i="240"/>
  <c r="H8" i="240"/>
  <c r="H12" i="240"/>
  <c r="H16" i="240"/>
  <c r="H9" i="240"/>
  <c r="H13" i="240"/>
  <c r="H10" i="240"/>
  <c r="H14" i="240"/>
  <c r="H17" i="240"/>
  <c r="H11" i="240"/>
  <c r="H15" i="240"/>
  <c r="H18" i="240"/>
  <c r="E8" i="240"/>
  <c r="E12" i="240"/>
  <c r="E16" i="240"/>
  <c r="E9" i="240"/>
  <c r="E13" i="240"/>
  <c r="E10" i="240"/>
  <c r="E14" i="240"/>
  <c r="E17" i="240"/>
  <c r="E11" i="240"/>
  <c r="E15" i="240"/>
  <c r="E18" i="240"/>
  <c r="K8" i="237"/>
  <c r="K12" i="237"/>
  <c r="K16" i="237"/>
  <c r="K9" i="237"/>
  <c r="K13" i="237"/>
  <c r="K10" i="237"/>
  <c r="K14" i="237"/>
  <c r="K17" i="237"/>
  <c r="K11" i="237"/>
  <c r="K15" i="237"/>
  <c r="K18" i="237"/>
  <c r="H8" i="237"/>
  <c r="H12" i="237"/>
  <c r="H16" i="237"/>
  <c r="H9" i="237"/>
  <c r="H13" i="237"/>
  <c r="H11" i="237"/>
  <c r="H10" i="237"/>
  <c r="H14" i="237"/>
  <c r="H17" i="237"/>
  <c r="H15" i="237"/>
  <c r="H18" i="237"/>
  <c r="E8" i="237"/>
  <c r="E9" i="237"/>
  <c r="E13" i="237"/>
  <c r="E10" i="237"/>
  <c r="E14" i="237"/>
  <c r="E17" i="237"/>
  <c r="E16" i="237"/>
  <c r="E11" i="237"/>
  <c r="E15" i="237"/>
  <c r="E18" i="237"/>
  <c r="E12" i="237"/>
  <c r="E7" i="240"/>
  <c r="H7" i="240"/>
  <c r="K7" i="240"/>
  <c r="J19" i="240"/>
  <c r="K24" i="240"/>
  <c r="K27" i="240"/>
  <c r="K23" i="240"/>
  <c r="K26" i="240"/>
  <c r="K22" i="240"/>
  <c r="K25" i="240"/>
  <c r="G19" i="240"/>
  <c r="H26" i="240"/>
  <c r="H22" i="240"/>
  <c r="H25" i="240"/>
  <c r="H24" i="240"/>
  <c r="H27" i="240"/>
  <c r="H23" i="240"/>
  <c r="D19" i="240"/>
  <c r="E24" i="240"/>
  <c r="E27" i="240"/>
  <c r="E23" i="240"/>
  <c r="E26" i="240"/>
  <c r="E22" i="240"/>
  <c r="E25" i="240"/>
  <c r="K22" i="237"/>
  <c r="K7" i="237"/>
  <c r="H27" i="237"/>
  <c r="H23" i="237"/>
  <c r="H26" i="237"/>
  <c r="H22" i="237"/>
  <c r="H25" i="237"/>
  <c r="H24" i="237"/>
  <c r="H7" i="237"/>
  <c r="G19" i="237"/>
  <c r="E27" i="237"/>
  <c r="E23" i="237"/>
  <c r="E26" i="237"/>
  <c r="E22" i="237"/>
  <c r="E7" i="237"/>
  <c r="E25" i="237"/>
  <c r="E24" i="237"/>
  <c r="D19" i="237"/>
  <c r="L19" i="237"/>
  <c r="K23" i="237"/>
  <c r="K27" i="237"/>
  <c r="K24" i="237"/>
  <c r="K26" i="237"/>
  <c r="K25" i="237"/>
  <c r="L30" i="237" l="1"/>
  <c r="M13" i="237"/>
  <c r="M12" i="237"/>
  <c r="M14" i="237"/>
  <c r="M16" i="237"/>
  <c r="M18" i="237"/>
  <c r="M10" i="237"/>
  <c r="M15" i="237"/>
  <c r="M17" i="237"/>
  <c r="M8" i="237"/>
  <c r="M11" i="237"/>
  <c r="M9" i="237"/>
  <c r="K28" i="240"/>
  <c r="K19" i="240"/>
  <c r="H19" i="240"/>
  <c r="H28" i="240"/>
  <c r="E28" i="240"/>
  <c r="E19" i="240"/>
  <c r="K19" i="237"/>
  <c r="H19" i="237"/>
  <c r="H28" i="237"/>
  <c r="E28" i="237"/>
  <c r="M7" i="237"/>
  <c r="E19" i="237"/>
  <c r="K28" i="237"/>
  <c r="N9" i="237" l="1"/>
  <c r="N16" i="237"/>
  <c r="N15" i="237"/>
  <c r="N13" i="237"/>
  <c r="N8" i="237"/>
  <c r="N11" i="237"/>
  <c r="N12" i="237"/>
  <c r="N10" i="237"/>
  <c r="N14" i="237"/>
  <c r="N18" i="237"/>
  <c r="H30" i="237"/>
  <c r="H30" i="240"/>
  <c r="N23" i="237"/>
  <c r="N25" i="237"/>
  <c r="N24" i="237"/>
  <c r="N27" i="237"/>
  <c r="N26" i="237"/>
  <c r="N22" i="237"/>
  <c r="N7" i="237"/>
  <c r="E30" i="237"/>
  <c r="K30" i="240"/>
  <c r="K30" i="237"/>
  <c r="M19" i="237"/>
  <c r="E30" i="240"/>
  <c r="N28" i="237" l="1"/>
  <c r="N19" i="237"/>
  <c r="N30" i="237" l="1"/>
</calcChain>
</file>

<file path=xl/sharedStrings.xml><?xml version="1.0" encoding="utf-8"?>
<sst xmlns="http://schemas.openxmlformats.org/spreadsheetml/2006/main" count="2299" uniqueCount="221">
  <si>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</si>
  <si>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</si>
  <si>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</si>
  <si>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</si>
  <si>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</si>
  <si>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</si>
  <si>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</si>
  <si>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</si>
  <si>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</si>
  <si>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</si>
  <si>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</si>
  <si>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</si>
  <si>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</si>
  <si>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</si>
  <si>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</si>
  <si>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</si>
  <si>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</si>
  <si>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</si>
  <si>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</si>
  <si>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</si>
  <si>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</si>
  <si>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</si>
  <si>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RTL 102.5</t>
  </si>
  <si>
    <t>Testata Radio Deejay</t>
  </si>
  <si>
    <t>Testata Radio Capital</t>
  </si>
  <si>
    <t>Tempo di notizia</t>
  </si>
  <si>
    <t>Tempo di parola</t>
  </si>
  <si>
    <t>Tempo di antenna</t>
  </si>
  <si>
    <t>Tab. A1 - Tempo di parola dei soggetti politici ed istituzionali nei Radiogiornali RAI - tutte le edizioni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</si>
  <si>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</si>
  <si>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</si>
  <si>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</si>
  <si>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</si>
  <si>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</si>
  <si>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</si>
  <si>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</si>
  <si>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</si>
  <si>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</si>
  <si>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</si>
  <si>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</si>
  <si>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</si>
  <si>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</si>
  <si>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</si>
  <si>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</si>
  <si>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</si>
  <si>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</si>
  <si>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</si>
  <si>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</si>
  <si>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</si>
  <si>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</si>
  <si>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</si>
  <si>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</si>
  <si>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</si>
  <si>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>V.A.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</si>
  <si>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</si>
  <si>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</si>
  <si>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</si>
  <si>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</si>
  <si>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</si>
  <si>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</si>
  <si>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</si>
  <si>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</si>
  <si>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</si>
  <si>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</si>
  <si>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</si>
  <si>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</si>
  <si>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</si>
  <si>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</si>
  <si>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</si>
  <si>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</si>
  <si>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</si>
  <si>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Conte (Presidente del Consiglio)</t>
  </si>
  <si>
    <t>Radio 101: i 20 soggetti politici e istituzionali che parlano di più - Notiziari radiofonici</t>
  </si>
  <si>
    <t>Virgin Radio: i 20 soggetti politici e istituzionali che parlano di più - Notiziari radiofonici</t>
  </si>
  <si>
    <t>Luigi Di Maio (MoVimento 5 Stelle)</t>
  </si>
  <si>
    <t>Giorgia Meloni (Fratelli d'Italia)</t>
  </si>
  <si>
    <t>Rai RadioUno: i 20 soggetti politici e istituzionali che parlano di più - Programmi extraGr di testata</t>
  </si>
  <si>
    <t>Rai RadioDue: i 20 soggetti politici e istituzionali che parlano di più - Programmi extraGr di testata</t>
  </si>
  <si>
    <t>Rai RadioTre: i 20 soggetti politici e istituzionali che parlano di più - Programmi extraGr di testata</t>
  </si>
  <si>
    <t>Radio 24: i 20 soggetti politici e istituzionali che parlano di più - Programmi extraGr di testata</t>
  </si>
  <si>
    <t>Radio 101: i 20 soggetti politici e istituzionali che parlano di più - Programmi extraGr di testata</t>
  </si>
  <si>
    <t>Virgin Radio: i 20 soggetti politici e istituzionali che parlano di più - Programmi extraGr di testata</t>
  </si>
  <si>
    <t>Radio 105: i 20 soggetti politici e istituzionali che parlano di più - Programmi extraGr di testata</t>
  </si>
  <si>
    <t>Radio Monte Carlo: i 20 soggetti politici e istituzionali che parlano di più - Programmi extraGr di testata</t>
  </si>
  <si>
    <t>M2O: i 20 soggetti politici e istituzionali che parlano di più - Programmi extraGr di testata</t>
  </si>
  <si>
    <t>Radio Deejay: i 20 soggetti politici e istituzionali che parlano di più - Programmi extraGr di testata</t>
  </si>
  <si>
    <t>Radio Capital: i 20 soggetti politici e istituzionali che parlano di più - Programmi extraGr di testata</t>
  </si>
  <si>
    <t>Radio Kiss Kiss: i 20 soggetti politici e istituzionali che parlano di più - Programmi extraGr di testata</t>
  </si>
  <si>
    <t>RTL 102.5: i 20 soggetti politici e istituzionali che parlano di più - Programmi extraGr di testata</t>
  </si>
  <si>
    <t>Radio Dimensione Suono: i 20 soggetti politici e istituzionali che parlano di più - Programmi extraGr di testata</t>
  </si>
  <si>
    <t>Radio Italia: i 20 soggetti politici e istituzionali che parlano di più - Programmi extraGr di testata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</si>
  <si>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</si>
  <si>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</si>
  <si>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</si>
  <si>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</si>
  <si>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</si>
  <si>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</si>
  <si>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</si>
  <si>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</si>
  <si>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</si>
  <si>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</si>
  <si>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</si>
  <si>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</si>
  <si>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</si>
  <si>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</si>
  <si>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</si>
  <si>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</si>
  <si>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</si>
  <si>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</si>
  <si>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Testata Radio 24 Il sole 24 ore</t>
  </si>
  <si>
    <t>Lega Salvini Premier</t>
  </si>
  <si>
    <t xml:space="preserve"> </t>
  </si>
  <si>
    <t>Sergio Mattarella (Presidente della Repubblica)</t>
  </si>
  <si>
    <t>Matteo Salvini (Lega Salvini Premier)</t>
  </si>
  <si>
    <t>Nicola Zingaretti (Partito Democratico)</t>
  </si>
  <si>
    <t>Mariastella Gelmini (Forza Italia)</t>
  </si>
  <si>
    <t>Liberi e Uguali</t>
  </si>
  <si>
    <t>Per le autonomie - Minoranze Linguistiche</t>
  </si>
  <si>
    <t>Testata Radio Kiss Kiss</t>
  </si>
  <si>
    <t>Andrea Orlando (Partito Democratico)</t>
  </si>
  <si>
    <t>Sergio Costa (Governo/Ministri/Sottosegretari)</t>
  </si>
  <si>
    <t>Maria Elisabetta Casellati (Presidente del Senato)</t>
  </si>
  <si>
    <t>Tempo di parola: indica il tempo in cui il soggetto politico/istituzionale parla direttamente in voce.
Tempo di notizia: indica il tempo dedicato dal giornalista all'illustrazione di un argomento/evento  in relazione ad un soggetto politico/istituzionale.
Tempo di antenna: indica il tempo complessivamente dedicato al soggetto politico/istituzionale ed è dato dalla somma del tempo di notizia e del tempo di parola del soggetto.</t>
  </si>
  <si>
    <t>Tempo di parola: indica il tempo in cui il soggetto politico/istituzionale parla direttamente in voce.</t>
  </si>
  <si>
    <t>Tempo di notizia: indica il tempo dedicato dal giornalista all'illustrazione di un argomento/evento  in relazione ad un soggetto politico/istituzionale.</t>
  </si>
  <si>
    <t>Tempo di antenna: indica il tempo complessivamente dedicato al soggetto politico/istituzionale ed è dato dalla somma del tempo di notizia e del tempo di parola del soggetto.</t>
  </si>
  <si>
    <t>Tempo di notizia: indica il tempo dedicato dal giornalista all'illustrazione di un argomento/evento in relazione ad un soggetto politico/istituzionale.</t>
  </si>
  <si>
    <t>Italia Viva - PSI</t>
  </si>
  <si>
    <t>Maie</t>
  </si>
  <si>
    <t>Roberto Gualtieri (Governo/Ministri/Sottosegretari)</t>
  </si>
  <si>
    <t>Matteo Renzi (Italia Viva - PSI)</t>
  </si>
  <si>
    <t>Antonio Misiani (Governo/Ministri/Sottosegretari)</t>
  </si>
  <si>
    <t>Carlo Calenda (Altro)</t>
  </si>
  <si>
    <t>Paolo Gentiloni (Unione Europea)</t>
  </si>
  <si>
    <t>Antonio Decaro (Partito Democratico)</t>
  </si>
  <si>
    <t>Antonio Tajani (Forza Italia)</t>
  </si>
  <si>
    <t>Paola De Micheli (Governo/Ministri/Sottosegretari)</t>
  </si>
  <si>
    <t>Mattia Santori (Altro)</t>
  </si>
  <si>
    <t>Nicola Morra (MoVimento 5 Stelle)</t>
  </si>
  <si>
    <t>Testata News Mediaset</t>
  </si>
  <si>
    <t>Testata RDS</t>
  </si>
  <si>
    <t>Centro Democratico - Radicali Italiani - +Europa</t>
  </si>
  <si>
    <t>Roberto Speranza (Governo/Ministri/Sottosegretari)</t>
  </si>
  <si>
    <t>Claudio Borghi (Lega Salvini Premier)</t>
  </si>
  <si>
    <t>Tommaso Nannicini (Partito Democratico)</t>
  </si>
  <si>
    <t>Emma Bonino (Centro Democratico - Radicali Italiani - +Europa)</t>
  </si>
  <si>
    <t>Anna Ascani (Partito Democratico)</t>
  </si>
  <si>
    <t>Gaetano Manfredi (Governo/Ministri/Sottosegretari)</t>
  </si>
  <si>
    <t>Romano Prodi (Altro)</t>
  </si>
  <si>
    <t>David Sassoli (Unione Europea)</t>
  </si>
  <si>
    <t>Pier Ferdinando Casini (Per le autonomie - Minoranze Linguistiche)</t>
  </si>
  <si>
    <t>Lucia Azzolina (Governo/Ministri/Sottosegretari)</t>
  </si>
  <si>
    <t>Noi con l'Italia - Usei - Cambiamo! - Alleanza di Centro</t>
  </si>
  <si>
    <t>Periodo dal 13.09.2020 al 19.09.2020</t>
  </si>
  <si>
    <t>Tab. B1 - Tempo di parola dei soggetti politici ed istituzionali nei programmi extra-gr di Testata. Radio Uno, Radio Due, Radio Tre</t>
  </si>
  <si>
    <t>Periodo dal 13.09.2020 al 18.09.2020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</si>
  <si>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Caffè Europa; Che giorno è; Il mattino di Radio1; Inviato speciale; Italia sotto inchiesta; Linguacce; Radio anch'io; Radio1 in vivavoce; Sportello Italia; Zapping Radio1.
Radio Due: Caterpillar.
Radio Tre: </t>
    </r>
  </si>
  <si>
    <t>Tab. B2 - Tempo di parola dei soggetti politici ed istituzionali nei programmi extra-gr di Testata Radio 24 Il sole 24 ore</t>
  </si>
  <si>
    <t>Tempo di Parola: indica il tempo in cui il soggetto politico/istituzionale parla direttamente in voce.
Testata Radio 24: 24 Mattino; 24 Mattino - le interviste; Effetto giorno; Effetto notte; La zanzara; Uno, nessuno, 100Milan.</t>
  </si>
  <si>
    <t>Tab. B3 - Tempo di parola dei soggetti politici ed istituzionali nei programmi extra-gr di Testata Radio 101. Testata News Mediaset</t>
  </si>
  <si>
    <t xml:space="preserve">Tempo di Parola: indica il tempo in cui il soggetto politico/istituzionale parla direttamente in voce.
Testata News Mediaset: </t>
  </si>
  <si>
    <t>Tab. B4 - Tempo di parola dei soggetti politici ed istituzionali nei programmi extra-gr di Testata Virgin Radio. Testata News Mediaset</t>
  </si>
  <si>
    <t>Tab. B5 - Tempo di parola dei soggetti politici ed istituzionali nei programmi extra-gr di Testata Radio 105. Testata News Mediaset</t>
  </si>
  <si>
    <t>Tab. B6 - Tempo di parola dei soggetti politici ed istituzionali nei programmi extra-gr di Testata Radio Monte Carlo. Testata News Mediaset</t>
  </si>
  <si>
    <t>Tab. B7 - Tempo di parola dei soggetti politici ed istituzionali nei programmi extra-gr di  Testata m2o</t>
  </si>
  <si>
    <t xml:space="preserve">Tempo di Parola: indica il tempo in cui il soggetto politico/istituzionale parla direttamente in voce.
Testata m2o: </t>
  </si>
  <si>
    <t>Tab. B8 - Tempo di parola dei soggetti politici ed istituzionali nei programmi extra-gr di Testata Radio Deejay</t>
  </si>
  <si>
    <t xml:space="preserve">Tempo di Parola: indica il tempo in cui il soggetto politico/istituzionale parla direttamente in voce.
Testata Radio Deejay: </t>
  </si>
  <si>
    <t>Tab. B9 - Tempo di parola dei soggetti politici ed istituzionali nei programmi extra-gr di Testata Radio Capital</t>
  </si>
  <si>
    <t>Tempo di Parola: indica il tempo in cui il soggetto politico/istituzionale parla direttamente in voce.
Testata Radio Capital: Tg zero; The breakfast club.</t>
  </si>
  <si>
    <t>Tab. B10 - Tempo di parola dei soggetti politici ed istituzionali nei programmi extra-gr di Testata Radio Kiss Kiss</t>
  </si>
  <si>
    <t xml:space="preserve">Tempo di Parola: indica il tempo in cui il soggetto politico/istituzionale parla direttamente in voce.
Testata Kiss Kiss:  </t>
  </si>
  <si>
    <t>Tab. B11 - Tempo di parola dei soggetti politici ed istituzionali nei programmi extra-gr di Testata RTL 102.5</t>
  </si>
  <si>
    <t>Tempo di Parola: indica il tempo in cui il soggetto politico/istituzionale parla direttamente in voce.
Testata RTL 102.5: Non stop news.</t>
  </si>
  <si>
    <t>Tab. B12 - Tempo di parola dei soggetti politici ed istituzionali nei programmi extra-gr di Testata RDS</t>
  </si>
  <si>
    <t xml:space="preserve">Tempo di Parola: indica il tempo in cui il soggetto politico/istituzionale parla direttamente in voce.
Testata RDS: </t>
  </si>
  <si>
    <t>Tab. B13 - Tempo di parola dei soggetti politici ed istituzionali nei programmi extra-gr di Testata Radio Italia Notizie</t>
  </si>
  <si>
    <t>Testata Radio Italia Notizie</t>
  </si>
  <si>
    <t xml:space="preserve">Tempo di Parola: indica il tempo in cui il soggetto politico/istituzionale parla direttamente in voce.
Testata Radio Italia Notizie: </t>
  </si>
  <si>
    <t>Silvio Berlusconi (Forza Italia)</t>
  </si>
  <si>
    <t>Gerardo Santomauro (Altro)</t>
  </si>
  <si>
    <t>Luciano Nobili (Italia Viva - PSI)</t>
  </si>
  <si>
    <t>Simone Baldelli (Forza Italia)</t>
  </si>
  <si>
    <t>Vito Crimi (MoVimento 5 Stelle)</t>
  </si>
  <si>
    <t>Silvia Costa (Partito Democratico)</t>
  </si>
  <si>
    <t>Valeria Mancinelli (Partito Democratico)</t>
  </si>
  <si>
    <t>Giorgio Mulé (Forza Italia)</t>
  </si>
  <si>
    <t>Roberto Fico (Presidente della Camera)</t>
  </si>
  <si>
    <t>Virginia Raggi (MoVimento 5 Stelle)</t>
  </si>
  <si>
    <t>Andrea Cangini (Forza Italia)</t>
  </si>
  <si>
    <t>Nicola Fratoianni (Liberi e Uguali)</t>
  </si>
  <si>
    <t>Gianluca Perilli (MoVimento 5 Stelle)</t>
  </si>
  <si>
    <t>Alberto Cirio (Forza Italia)</t>
  </si>
  <si>
    <t>Laura Agea (Governo/Ministri/Sottosegretari)</t>
  </si>
  <si>
    <t>Maurizio Marrone (Fratelli d'Italia)</t>
  </si>
  <si>
    <t>Sandra Zampa (Governo/Ministri/Sottosegretari)</t>
  </si>
  <si>
    <t>Barbara Floridia (MoVimento 5 Stelle)</t>
  </si>
  <si>
    <t>Arianna Furi (Italia Viva - PSI)</t>
  </si>
  <si>
    <t>Matteo Orfini (Partito Democratico)</t>
  </si>
  <si>
    <t>Benedetto Della Vedova (Centro Democratico - Radicali Italiani - +Europa)</t>
  </si>
  <si>
    <t>Mario Nieddu (Altro)</t>
  </si>
  <si>
    <t>Raffaele Cattaneo (Noi con l'Italia)</t>
  </si>
  <si>
    <t>Dino Giarrusso (MoVimento 5 Stelle)</t>
  </si>
  <si>
    <t>Nunzia Catalfo (Governo/Ministri/Sottosegretari)</t>
  </si>
  <si>
    <t>Pierpaolo Sileri (Governo/Ministri/Sottosegretari)</t>
  </si>
  <si>
    <t>Danilo Toninelli (MoVimento 5 Stelle)</t>
  </si>
  <si>
    <t>Anna Macina (MoVimento 5 Stelle)</t>
  </si>
  <si>
    <t>Pierluigi Castagnetti (Partito Democratico)</t>
  </si>
  <si>
    <t>Vincenzo Amendola (Governo/Ministri/Sottosegretari)</t>
  </si>
  <si>
    <t>Maria Cecilia Guerra (Governo/Ministri/Sottosegretari)</t>
  </si>
  <si>
    <t>Fabio Massimo Castaldo (MoVimento 5 Stelle)</t>
  </si>
  <si>
    <t>Marco Zanni (Lega Salvini Premier)</t>
  </si>
  <si>
    <t>Alessandro Panza (Lega Salvini Premier)</t>
  </si>
  <si>
    <t>Matteo Mauri (Governo/Ministri/Sottosegretari)</t>
  </si>
  <si>
    <t>Emanuele Fiano (Partito Democratico)</t>
  </si>
  <si>
    <t>Elisabetta Gualmini (Partito Democratico)</t>
  </si>
  <si>
    <t>Eugenio Zoffili (Lega Salvini Premier)</t>
  </si>
  <si>
    <t>Elena Donazzan (Forza Italia)</t>
  </si>
  <si>
    <t>Pierluigi Peracchini (Altro)</t>
  </si>
  <si>
    <t>Matteo Richetti (Altro)</t>
  </si>
  <si>
    <t>Pietro Paganini (Altro)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</si>
</sst>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9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0172EF"/>
      </left>
      <right/>
      <top/>
      <bottom style="thin">
        <color rgb="FF0070C0"/>
      </bottom>
      <diagonal/>
    </border>
    <border>
      <left style="medium">
        <color rgb="FF0172EF"/>
      </left>
      <right/>
      <top style="thin">
        <color rgb="FF0070C0"/>
      </top>
      <bottom style="thin">
        <color rgb="FF0070C0"/>
      </bottom>
      <diagonal/>
    </border>
    <border>
      <left style="medium">
        <color rgb="FF0172EF"/>
      </left>
      <right/>
      <top style="thin">
        <color rgb="FF0070C0"/>
      </top>
      <bottom style="medium">
        <color rgb="FF0172EF"/>
      </bottom>
      <diagonal/>
    </border>
    <border>
      <left/>
      <right/>
      <top style="thin">
        <color rgb="FF0070C0"/>
      </top>
      <bottom style="medium">
        <color rgb="FF0172EF"/>
      </bottom>
      <diagonal/>
    </border>
    <border>
      <left/>
      <right style="medium">
        <color rgb="FF0172EF"/>
      </right>
      <top style="thin">
        <color rgb="FF0070C0"/>
      </top>
      <bottom style="medium">
        <color rgb="FF0172EF"/>
      </bottom>
      <diagonal/>
    </border>
    <border>
      <left style="medium">
        <color rgb="FF0172EF"/>
      </left>
      <right/>
      <top/>
      <bottom style="thin">
        <color rgb="FF0172EF"/>
      </bottom>
      <diagonal/>
    </border>
    <border>
      <left/>
      <right/>
      <top/>
      <bottom style="thin">
        <color rgb="FF0172EF"/>
      </bottom>
      <diagonal/>
    </border>
    <border>
      <left/>
      <right style="medium">
        <color rgb="FF0172EF"/>
      </right>
      <top/>
      <bottom style="thin">
        <color rgb="FF0172EF"/>
      </bottom>
      <diagonal/>
    </border>
  </borders>
  <cellStyleXfs count="163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30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1" fillId="0" borderId="0"/>
    <xf numFmtId="0" fontId="31" fillId="0" borderId="0"/>
    <xf numFmtId="0" fontId="20" fillId="0" borderId="0"/>
    <xf numFmtId="9" fontId="3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4" fillId="0" borderId="0"/>
    <xf numFmtId="0" fontId="17" fillId="0" borderId="0"/>
    <xf numFmtId="0" fontId="32" fillId="0" borderId="0"/>
    <xf numFmtId="0" fontId="16" fillId="0" borderId="0"/>
    <xf numFmtId="9" fontId="3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2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6" fillId="0" borderId="0"/>
    <xf numFmtId="9" fontId="37" fillId="0" borderId="0" applyFont="0" applyFill="0" applyBorder="0" applyAlignment="0" applyProtection="0"/>
    <xf numFmtId="0" fontId="3" fillId="0" borderId="0"/>
    <xf numFmtId="0" fontId="1" fillId="0" borderId="0"/>
  </cellStyleXfs>
  <cellXfs count="195">
    <xf numFmtId="0" fontId="0" fillId="0" borderId="0" xfId="0"/>
    <xf numFmtId="0" fontId="24" fillId="0" borderId="0" xfId="97"/>
    <xf numFmtId="0" fontId="23" fillId="0" borderId="0" xfId="97" applyFont="1"/>
    <xf numFmtId="0" fontId="24" fillId="0" borderId="0" xfId="97" applyFont="1"/>
    <xf numFmtId="0" fontId="24" fillId="0" borderId="0" xfId="97" applyAlignment="1">
      <alignment horizontal="right"/>
    </xf>
    <xf numFmtId="0" fontId="24" fillId="0" borderId="0" xfId="97" applyFill="1"/>
    <xf numFmtId="0" fontId="24" fillId="0" borderId="0" xfId="97" applyFill="1" applyAlignment="1">
      <alignment horizontal="right"/>
    </xf>
    <xf numFmtId="0" fontId="29" fillId="0" borderId="4" xfId="97" applyFont="1" applyFill="1" applyBorder="1"/>
    <xf numFmtId="0" fontId="23" fillId="0" borderId="5" xfId="97" applyFont="1" applyFill="1" applyBorder="1" applyAlignment="1">
      <alignment horizontal="center"/>
    </xf>
    <xf numFmtId="0" fontId="23" fillId="0" borderId="6" xfId="97" applyFont="1" applyFill="1" applyBorder="1" applyAlignment="1">
      <alignment horizontal="center"/>
    </xf>
    <xf numFmtId="0" fontId="0" fillId="0" borderId="4" xfId="0" applyBorder="1"/>
    <xf numFmtId="46" fontId="14" fillId="0" borderId="5" xfId="145" applyNumberFormat="1" applyFill="1" applyBorder="1" applyAlignment="1">
      <alignment horizontal="center"/>
    </xf>
    <xf numFmtId="10" fontId="27" fillId="0" borderId="5" xfId="99" applyNumberFormat="1" applyFont="1" applyBorder="1" applyAlignment="1">
      <alignment horizontal="center"/>
    </xf>
    <xf numFmtId="46" fontId="27" fillId="0" borderId="5" xfId="97" applyNumberFormat="1" applyFont="1" applyBorder="1" applyAlignment="1">
      <alignment horizontal="center"/>
    </xf>
    <xf numFmtId="10" fontId="27" fillId="0" borderId="6" xfId="99" applyNumberFormat="1" applyFont="1" applyBorder="1" applyAlignment="1">
      <alignment horizontal="center"/>
    </xf>
    <xf numFmtId="46" fontId="14" fillId="2" borderId="5" xfId="145" applyNumberFormat="1" applyFill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6" xfId="97" applyFont="1" applyBorder="1" applyAlignment="1">
      <alignment horizontal="center"/>
    </xf>
    <xf numFmtId="0" fontId="27" fillId="0" borderId="4" xfId="97" applyFont="1" applyFill="1" applyBorder="1" applyAlignment="1">
      <alignment horizontal="left"/>
    </xf>
    <xf numFmtId="10" fontId="27" fillId="0" borderId="5" xfId="97" applyNumberFormat="1" applyFont="1" applyBorder="1" applyAlignment="1">
      <alignment horizontal="center"/>
    </xf>
    <xf numFmtId="46" fontId="14" fillId="0" borderId="11" xfId="145" applyNumberFormat="1" applyFill="1" applyBorder="1" applyAlignment="1">
      <alignment horizontal="center"/>
    </xf>
    <xf numFmtId="10" fontId="27" fillId="0" borderId="11" xfId="99" applyNumberFormat="1" applyFont="1" applyBorder="1" applyAlignment="1">
      <alignment horizontal="center"/>
    </xf>
    <xf numFmtId="10" fontId="27" fillId="0" borderId="12" xfId="99" applyNumberFormat="1" applyFont="1" applyBorder="1" applyAlignment="1">
      <alignment horizontal="center"/>
    </xf>
    <xf numFmtId="0" fontId="27" fillId="0" borderId="10" xfId="97" applyFont="1" applyFill="1" applyBorder="1" applyAlignment="1">
      <alignment horizontal="left"/>
    </xf>
    <xf numFmtId="10" fontId="27" fillId="0" borderId="11" xfId="97" applyNumberFormat="1" applyFont="1" applyBorder="1" applyAlignment="1">
      <alignment horizontal="center"/>
    </xf>
    <xf numFmtId="0" fontId="24" fillId="0" borderId="13" xfId="97" applyFill="1" applyBorder="1" applyAlignment="1"/>
    <xf numFmtId="0" fontId="24" fillId="0" borderId="14" xfId="97" applyFill="1" applyBorder="1" applyAlignment="1"/>
    <xf numFmtId="0" fontId="24" fillId="0" borderId="15" xfId="97" applyFill="1" applyBorder="1" applyAlignment="1"/>
    <xf numFmtId="0" fontId="27" fillId="0" borderId="16" xfId="97" applyFont="1" applyFill="1" applyBorder="1" applyAlignment="1"/>
    <xf numFmtId="0" fontId="27" fillId="0" borderId="0" xfId="97" applyFont="1" applyFill="1" applyBorder="1" applyAlignment="1"/>
    <xf numFmtId="0" fontId="27" fillId="0" borderId="17" xfId="97" applyFont="1" applyFill="1" applyBorder="1" applyAlignment="1"/>
    <xf numFmtId="0" fontId="28" fillId="0" borderId="21" xfId="97" applyFont="1" applyFill="1" applyBorder="1" applyAlignment="1">
      <alignment horizontal="left"/>
    </xf>
    <xf numFmtId="46" fontId="28" fillId="0" borderId="22" xfId="97" applyNumberFormat="1" applyFont="1" applyFill="1" applyBorder="1" applyAlignment="1">
      <alignment horizontal="center"/>
    </xf>
    <xf numFmtId="10" fontId="28" fillId="0" borderId="22" xfId="97" applyNumberFormat="1" applyFont="1" applyFill="1" applyBorder="1" applyAlignment="1">
      <alignment horizontal="center"/>
    </xf>
    <xf numFmtId="10" fontId="28" fillId="0" borderId="23" xfId="97" applyNumberFormat="1" applyFont="1" applyFill="1" applyBorder="1" applyAlignment="1">
      <alignment horizontal="center"/>
    </xf>
    <xf numFmtId="46" fontId="28" fillId="0" borderId="22" xfId="97" applyNumberFormat="1" applyFont="1" applyBorder="1" applyAlignment="1">
      <alignment horizontal="center"/>
    </xf>
    <xf numFmtId="10" fontId="28" fillId="0" borderId="22" xfId="99" applyNumberFormat="1" applyFont="1" applyBorder="1" applyAlignment="1">
      <alignment horizontal="center"/>
    </xf>
    <xf numFmtId="164" fontId="28" fillId="0" borderId="22" xfId="99" applyNumberFormat="1" applyFont="1" applyBorder="1" applyAlignment="1">
      <alignment horizontal="center"/>
    </xf>
    <xf numFmtId="10" fontId="28" fillId="0" borderId="23" xfId="99" applyNumberFormat="1" applyFont="1" applyBorder="1" applyAlignment="1">
      <alignment horizontal="center"/>
    </xf>
    <xf numFmtId="0" fontId="35" fillId="3" borderId="13" xfId="97" applyFont="1" applyFill="1" applyBorder="1"/>
    <xf numFmtId="0" fontId="29" fillId="0" borderId="27" xfId="97" applyFont="1" applyFill="1" applyBorder="1"/>
    <xf numFmtId="0" fontId="23" fillId="0" borderId="28" xfId="97" applyFont="1" applyFill="1" applyBorder="1" applyAlignment="1">
      <alignment horizontal="center"/>
    </xf>
    <xf numFmtId="0" fontId="23" fillId="0" borderId="29" xfId="97" applyFont="1" applyFill="1" applyBorder="1" applyAlignment="1">
      <alignment horizontal="center"/>
    </xf>
    <xf numFmtId="10" fontId="27" fillId="0" borderId="28" xfId="99" applyNumberFormat="1" applyFont="1" applyBorder="1" applyAlignment="1">
      <alignment horizontal="center"/>
    </xf>
    <xf numFmtId="46" fontId="27" fillId="0" borderId="28" xfId="97" applyNumberFormat="1" applyFont="1" applyBorder="1" applyAlignment="1">
      <alignment horizontal="center"/>
    </xf>
    <xf numFmtId="10" fontId="27" fillId="0" borderId="29" xfId="99" applyNumberFormat="1" applyFont="1" applyBorder="1" applyAlignment="1">
      <alignment horizontal="center"/>
    </xf>
    <xf numFmtId="0" fontId="23" fillId="0" borderId="28" xfId="97" applyFont="1" applyBorder="1" applyAlignment="1">
      <alignment horizontal="center"/>
    </xf>
    <xf numFmtId="0" fontId="23" fillId="0" borderId="29" xfId="97" applyFont="1" applyBorder="1" applyAlignment="1">
      <alignment horizontal="center"/>
    </xf>
    <xf numFmtId="0" fontId="27" fillId="0" borderId="27" xfId="97" applyFont="1" applyFill="1" applyBorder="1" applyAlignment="1">
      <alignment horizontal="left"/>
    </xf>
    <xf numFmtId="10" fontId="27" fillId="0" borderId="28" xfId="97" applyNumberFormat="1" applyFont="1" applyBorder="1" applyAlignment="1">
      <alignment horizontal="center"/>
    </xf>
    <xf numFmtId="0" fontId="35" fillId="4" borderId="27" xfId="97" applyFont="1" applyFill="1" applyBorder="1"/>
    <xf numFmtId="10" fontId="27" fillId="0" borderId="31" xfId="99" applyNumberFormat="1" applyFont="1" applyBorder="1" applyAlignment="1">
      <alignment horizontal="center"/>
    </xf>
    <xf numFmtId="0" fontId="27" fillId="0" borderId="30" xfId="97" applyFont="1" applyFill="1" applyBorder="1" applyAlignment="1">
      <alignment horizontal="left"/>
    </xf>
    <xf numFmtId="10" fontId="27" fillId="0" borderId="31" xfId="97" applyNumberFormat="1" applyFont="1" applyBorder="1" applyAlignment="1">
      <alignment horizontal="center"/>
    </xf>
    <xf numFmtId="0" fontId="24" fillId="0" borderId="32" xfId="97" applyFill="1" applyBorder="1" applyAlignment="1"/>
    <xf numFmtId="0" fontId="24" fillId="0" borderId="33" xfId="97" applyFill="1" applyBorder="1" applyAlignment="1"/>
    <xf numFmtId="0" fontId="27" fillId="0" borderId="34" xfId="97" applyFont="1" applyFill="1" applyBorder="1" applyAlignment="1"/>
    <xf numFmtId="0" fontId="28" fillId="0" borderId="37" xfId="97" applyFont="1" applyFill="1" applyBorder="1" applyAlignment="1">
      <alignment horizontal="left"/>
    </xf>
    <xf numFmtId="46" fontId="28" fillId="0" borderId="38" xfId="97" applyNumberFormat="1" applyFont="1" applyFill="1" applyBorder="1" applyAlignment="1">
      <alignment horizontal="center"/>
    </xf>
    <xf numFmtId="10" fontId="28" fillId="0" borderId="38" xfId="97" applyNumberFormat="1" applyFont="1" applyFill="1" applyBorder="1" applyAlignment="1">
      <alignment horizontal="center"/>
    </xf>
    <xf numFmtId="10" fontId="28" fillId="0" borderId="39" xfId="97" applyNumberFormat="1" applyFont="1" applyFill="1" applyBorder="1" applyAlignment="1">
      <alignment horizontal="center"/>
    </xf>
    <xf numFmtId="46" fontId="28" fillId="0" borderId="38" xfId="97" applyNumberFormat="1" applyFont="1" applyBorder="1" applyAlignment="1">
      <alignment horizontal="center"/>
    </xf>
    <xf numFmtId="10" fontId="28" fillId="0" borderId="38" xfId="99" applyNumberFormat="1" applyFont="1" applyBorder="1" applyAlignment="1">
      <alignment horizontal="center"/>
    </xf>
    <xf numFmtId="10" fontId="28" fillId="0" borderId="39" xfId="99" applyNumberFormat="1" applyFont="1" applyBorder="1" applyAlignment="1">
      <alignment horizontal="center"/>
    </xf>
    <xf numFmtId="10" fontId="27" fillId="0" borderId="40" xfId="99" applyNumberFormat="1" applyFont="1" applyBorder="1" applyAlignment="1">
      <alignment horizontal="center"/>
    </xf>
    <xf numFmtId="0" fontId="24" fillId="0" borderId="41" xfId="97" applyFill="1" applyBorder="1" applyAlignment="1"/>
    <xf numFmtId="0" fontId="27" fillId="0" borderId="42" xfId="97" applyFont="1" applyFill="1" applyBorder="1" applyAlignment="1"/>
    <xf numFmtId="46" fontId="27" fillId="0" borderId="31" xfId="97" applyNumberFormat="1" applyFont="1" applyBorder="1" applyAlignment="1">
      <alignment horizontal="center"/>
    </xf>
    <xf numFmtId="164" fontId="28" fillId="0" borderId="38" xfId="99" applyNumberFormat="1" applyFont="1" applyBorder="1" applyAlignment="1">
      <alignment horizontal="center"/>
    </xf>
    <xf numFmtId="0" fontId="36" fillId="0" borderId="0" xfId="159"/>
    <xf numFmtId="10" fontId="36" fillId="0" borderId="0" xfId="159" applyNumberFormat="1"/>
    <xf numFmtId="0" fontId="23" fillId="0" borderId="48" xfId="97" applyFont="1" applyFill="1" applyBorder="1" applyAlignment="1">
      <alignment horizontal="center"/>
    </xf>
    <xf numFmtId="0" fontId="24" fillId="0" borderId="0" xfId="97" applyAlignment="1">
      <alignment vertical="center"/>
    </xf>
    <xf numFmtId="0" fontId="39" fillId="0" borderId="0" xfId="97" applyFont="1" applyAlignment="1">
      <alignment vertical="center"/>
    </xf>
    <xf numFmtId="0" fontId="40" fillId="0" borderId="4" xfId="97" applyFont="1" applyFill="1" applyBorder="1" applyAlignment="1">
      <alignment vertical="center"/>
    </xf>
    <xf numFmtId="0" fontId="41" fillId="0" borderId="5" xfId="97" applyFont="1" applyFill="1" applyBorder="1" applyAlignment="1">
      <alignment horizontal="center" vertical="center"/>
    </xf>
    <xf numFmtId="0" fontId="41" fillId="0" borderId="48" xfId="97" applyFont="1" applyFill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164" fontId="39" fillId="0" borderId="5" xfId="0" applyNumberFormat="1" applyFont="1" applyBorder="1" applyAlignment="1">
      <alignment horizontal="center" vertical="center"/>
    </xf>
    <xf numFmtId="10" fontId="39" fillId="0" borderId="6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vertical="center"/>
    </xf>
    <xf numFmtId="164" fontId="39" fillId="0" borderId="8" xfId="0" applyNumberFormat="1" applyFont="1" applyBorder="1" applyAlignment="1">
      <alignment horizontal="center" vertical="center"/>
    </xf>
    <xf numFmtId="10" fontId="39" fillId="0" borderId="9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164" fontId="41" fillId="0" borderId="5" xfId="0" applyNumberFormat="1" applyFont="1" applyBorder="1" applyAlignment="1">
      <alignment horizontal="center" vertical="center"/>
    </xf>
    <xf numFmtId="10" fontId="41" fillId="0" borderId="6" xfId="0" applyNumberFormat="1" applyFont="1" applyBorder="1" applyAlignment="1">
      <alignment horizontal="center" vertical="center"/>
    </xf>
    <xf numFmtId="0" fontId="0" fillId="0" borderId="49" xfId="0" applyBorder="1"/>
    <xf numFmtId="164" fontId="0" fillId="0" borderId="50" xfId="0" applyNumberFormat="1" applyBorder="1" applyAlignment="1">
      <alignment horizontal="center"/>
    </xf>
    <xf numFmtId="10" fontId="0" fillId="0" borderId="51" xfId="160" applyNumberFormat="1" applyFont="1" applyBorder="1" applyAlignment="1">
      <alignment horizontal="center"/>
    </xf>
    <xf numFmtId="0" fontId="29" fillId="0" borderId="27" xfId="97" applyFont="1" applyFill="1" applyBorder="1" applyAlignment="1">
      <alignment vertical="center"/>
    </xf>
    <xf numFmtId="0" fontId="23" fillId="0" borderId="28" xfId="97" applyFont="1" applyFill="1" applyBorder="1" applyAlignment="1">
      <alignment horizontal="center" vertical="center"/>
    </xf>
    <xf numFmtId="0" fontId="23" fillId="0" borderId="29" xfId="97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40" fillId="0" borderId="27" xfId="97" applyFont="1" applyFill="1" applyBorder="1" applyAlignment="1">
      <alignment vertical="center"/>
    </xf>
    <xf numFmtId="0" fontId="41" fillId="0" borderId="28" xfId="97" applyFont="1" applyFill="1" applyBorder="1" applyAlignment="1">
      <alignment horizontal="center" vertical="center"/>
    </xf>
    <xf numFmtId="0" fontId="41" fillId="0" borderId="29" xfId="97" applyFont="1" applyFill="1" applyBorder="1" applyAlignment="1">
      <alignment horizontal="center" vertical="center"/>
    </xf>
    <xf numFmtId="0" fontId="39" fillId="0" borderId="27" xfId="0" applyFont="1" applyBorder="1" applyAlignment="1">
      <alignment vertical="center"/>
    </xf>
    <xf numFmtId="164" fontId="39" fillId="0" borderId="28" xfId="0" applyNumberFormat="1" applyFont="1" applyBorder="1" applyAlignment="1">
      <alignment horizontal="center" vertical="center"/>
    </xf>
    <xf numFmtId="10" fontId="39" fillId="0" borderId="29" xfId="160" applyNumberFormat="1" applyFont="1" applyBorder="1" applyAlignment="1">
      <alignment horizontal="center" vertical="center"/>
    </xf>
    <xf numFmtId="0" fontId="39" fillId="0" borderId="49" xfId="0" applyFont="1" applyBorder="1" applyAlignment="1">
      <alignment vertical="center"/>
    </xf>
    <xf numFmtId="164" fontId="39" fillId="0" borderId="50" xfId="0" applyNumberFormat="1" applyFont="1" applyBorder="1" applyAlignment="1">
      <alignment horizontal="center" vertical="center"/>
    </xf>
    <xf numFmtId="10" fontId="39" fillId="0" borderId="51" xfId="160" applyNumberFormat="1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39" fillId="0" borderId="5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10" fontId="39" fillId="0" borderId="6" xfId="160" applyNumberFormat="1" applyFont="1" applyBorder="1" applyAlignment="1">
      <alignment horizontal="center" vertical="center"/>
    </xf>
    <xf numFmtId="10" fontId="39" fillId="0" borderId="9" xfId="160" applyNumberFormat="1" applyFont="1" applyBorder="1" applyAlignment="1">
      <alignment horizontal="center" vertical="center"/>
    </xf>
    <xf numFmtId="0" fontId="40" fillId="0" borderId="4" xfId="97" applyFont="1" applyFill="1" applyBorder="1"/>
    <xf numFmtId="0" fontId="41" fillId="0" borderId="5" xfId="97" applyFont="1" applyFill="1" applyBorder="1" applyAlignment="1">
      <alignment horizontal="center"/>
    </xf>
    <xf numFmtId="0" fontId="41" fillId="0" borderId="48" xfId="97" applyFont="1" applyFill="1" applyBorder="1" applyAlignment="1">
      <alignment horizontal="center"/>
    </xf>
    <xf numFmtId="0" fontId="39" fillId="0" borderId="7" xfId="97" applyFont="1" applyBorder="1" applyAlignment="1">
      <alignment vertical="center"/>
    </xf>
    <xf numFmtId="164" fontId="39" fillId="0" borderId="8" xfId="97" applyNumberFormat="1" applyFont="1" applyBorder="1" applyAlignment="1">
      <alignment horizontal="center" vertical="center"/>
    </xf>
    <xf numFmtId="0" fontId="40" fillId="0" borderId="52" xfId="97" applyFont="1" applyFill="1" applyBorder="1" applyAlignment="1">
      <alignment vertical="center"/>
    </xf>
    <xf numFmtId="0" fontId="41" fillId="0" borderId="53" xfId="97" applyFont="1" applyFill="1" applyBorder="1" applyAlignment="1">
      <alignment horizontal="center" vertical="center"/>
    </xf>
    <xf numFmtId="0" fontId="41" fillId="0" borderId="54" xfId="97" applyFont="1" applyFill="1" applyBorder="1" applyAlignment="1">
      <alignment horizontal="center" vertical="center"/>
    </xf>
    <xf numFmtId="0" fontId="39" fillId="0" borderId="52" xfId="0" applyFont="1" applyBorder="1" applyAlignment="1">
      <alignment vertical="center"/>
    </xf>
    <xf numFmtId="164" fontId="39" fillId="0" borderId="53" xfId="0" applyNumberFormat="1" applyFont="1" applyBorder="1" applyAlignment="1">
      <alignment horizontal="center" vertical="center"/>
    </xf>
    <xf numFmtId="10" fontId="39" fillId="0" borderId="54" xfId="160" applyNumberFormat="1" applyFont="1" applyBorder="1" applyAlignment="1">
      <alignment horizontal="center" vertical="center"/>
    </xf>
    <xf numFmtId="10" fontId="39" fillId="0" borderId="57" xfId="160" applyNumberFormat="1" applyFont="1" applyBorder="1" applyAlignment="1">
      <alignment horizontal="center" vertical="center"/>
    </xf>
    <xf numFmtId="0" fontId="39" fillId="0" borderId="55" xfId="0" applyFont="1" applyBorder="1" applyAlignment="1">
      <alignment vertical="center"/>
    </xf>
    <xf numFmtId="164" fontId="39" fillId="0" borderId="56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vertical="center"/>
    </xf>
    <xf numFmtId="164" fontId="39" fillId="0" borderId="36" xfId="0" applyNumberFormat="1" applyFont="1" applyBorder="1" applyAlignment="1">
      <alignment horizontal="center" vertical="center"/>
    </xf>
    <xf numFmtId="10" fontId="39" fillId="0" borderId="43" xfId="160" applyNumberFormat="1" applyFont="1" applyBorder="1" applyAlignment="1">
      <alignment horizontal="center" vertical="center"/>
    </xf>
    <xf numFmtId="0" fontId="29" fillId="0" borderId="28" xfId="97" applyFont="1" applyFill="1" applyBorder="1" applyAlignment="1">
      <alignment horizontal="center"/>
    </xf>
    <xf numFmtId="0" fontId="24" fillId="0" borderId="0" xfId="97" applyAlignment="1">
      <alignment horizontal="center"/>
    </xf>
    <xf numFmtId="164" fontId="28" fillId="0" borderId="38" xfId="97" applyNumberFormat="1" applyFont="1" applyFill="1" applyBorder="1" applyAlignment="1">
      <alignment horizontal="center"/>
    </xf>
    <xf numFmtId="164" fontId="27" fillId="0" borderId="28" xfId="97" applyNumberFormat="1" applyFont="1" applyFill="1" applyBorder="1" applyAlignment="1">
      <alignment horizontal="center"/>
    </xf>
    <xf numFmtId="164" fontId="27" fillId="0" borderId="31" xfId="97" applyNumberFormat="1" applyFont="1" applyFill="1" applyBorder="1" applyAlignment="1">
      <alignment horizontal="center"/>
    </xf>
    <xf numFmtId="0" fontId="29" fillId="0" borderId="27" xfId="97" applyFont="1" applyFill="1" applyBorder="1" applyAlignment="1"/>
    <xf numFmtId="0" fontId="24" fillId="0" borderId="4" xfId="0" applyFont="1" applyBorder="1"/>
    <xf numFmtId="0" fontId="27" fillId="0" borderId="0" xfId="97" applyFont="1" applyFill="1" applyBorder="1" applyAlignment="1">
      <alignment horizontal="center"/>
    </xf>
    <xf numFmtId="164" fontId="27" fillId="0" borderId="0" xfId="97" applyNumberFormat="1" applyFont="1" applyFill="1" applyBorder="1" applyAlignment="1">
      <alignment horizontal="center"/>
    </xf>
    <xf numFmtId="9" fontId="27" fillId="0" borderId="28" xfId="99" applyNumberFormat="1" applyFont="1" applyBorder="1" applyAlignment="1">
      <alignment horizontal="center"/>
    </xf>
    <xf numFmtId="9" fontId="27" fillId="0" borderId="29" xfId="99" applyNumberFormat="1" applyFont="1" applyBorder="1" applyAlignment="1">
      <alignment horizontal="center"/>
    </xf>
    <xf numFmtId="0" fontId="27" fillId="0" borderId="42" xfId="97" applyFont="1" applyFill="1" applyBorder="1" applyAlignment="1">
      <alignment horizontal="center"/>
    </xf>
    <xf numFmtId="10" fontId="27" fillId="0" borderId="42" xfId="97" applyNumberFormat="1" applyFont="1" applyFill="1" applyBorder="1" applyAlignment="1">
      <alignment horizontal="center"/>
    </xf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34" fillId="3" borderId="1" xfId="97" applyFont="1" applyFill="1" applyBorder="1" applyAlignment="1">
      <alignment horizontal="center"/>
    </xf>
    <xf numFmtId="0" fontId="34" fillId="3" borderId="2" xfId="97" applyFont="1" applyFill="1" applyBorder="1" applyAlignment="1">
      <alignment horizontal="center"/>
    </xf>
    <xf numFmtId="0" fontId="34" fillId="3" borderId="3" xfId="97" applyFont="1" applyFill="1" applyBorder="1" applyAlignment="1">
      <alignment horizontal="center"/>
    </xf>
    <xf numFmtId="0" fontId="34" fillId="3" borderId="7" xfId="97" applyFont="1" applyFill="1" applyBorder="1" applyAlignment="1">
      <alignment horizontal="center"/>
    </xf>
    <xf numFmtId="0" fontId="34" fillId="3" borderId="8" xfId="97" applyFont="1" applyFill="1" applyBorder="1" applyAlignment="1">
      <alignment horizontal="center"/>
    </xf>
    <xf numFmtId="0" fontId="34" fillId="3" borderId="9" xfId="97" applyFont="1" applyFill="1" applyBorder="1" applyAlignment="1">
      <alignment horizontal="center"/>
    </xf>
    <xf numFmtId="0" fontId="34" fillId="3" borderId="14" xfId="97" applyFont="1" applyFill="1" applyBorder="1" applyAlignment="1">
      <alignment horizontal="center"/>
    </xf>
    <xf numFmtId="0" fontId="34" fillId="3" borderId="15" xfId="97" applyFont="1" applyFill="1" applyBorder="1" applyAlignment="1">
      <alignment horizontal="center"/>
    </xf>
    <xf numFmtId="0" fontId="24" fillId="0" borderId="35" xfId="97" applyFont="1" applyFill="1" applyBorder="1" applyAlignment="1">
      <alignment horizontal="left" vertical="top" wrapText="1"/>
    </xf>
    <xf numFmtId="0" fontId="24" fillId="0" borderId="36" xfId="97" applyFont="1" applyFill="1" applyBorder="1" applyAlignment="1">
      <alignment horizontal="left" vertical="top" wrapText="1"/>
    </xf>
    <xf numFmtId="0" fontId="24" fillId="0" borderId="43" xfId="97" applyFont="1" applyFill="1" applyBorder="1" applyAlignment="1">
      <alignment horizontal="left" vertical="top" wrapText="1"/>
    </xf>
    <xf numFmtId="0" fontId="34" fillId="4" borderId="24" xfId="97" applyFont="1" applyFill="1" applyBorder="1" applyAlignment="1">
      <alignment horizontal="center"/>
    </xf>
    <xf numFmtId="0" fontId="34" fillId="4" borderId="25" xfId="97" applyFont="1" applyFill="1" applyBorder="1" applyAlignment="1">
      <alignment horizontal="center"/>
    </xf>
    <xf numFmtId="0" fontId="34" fillId="4" borderId="26" xfId="97" applyFont="1" applyFill="1" applyBorder="1" applyAlignment="1">
      <alignment horizontal="center"/>
    </xf>
    <xf numFmtId="0" fontId="34" fillId="4" borderId="27" xfId="97" applyFon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58" xfId="97" applyFont="1" applyFill="1" applyBorder="1" applyAlignment="1">
      <alignment horizontal="left" vertical="top" wrapText="1"/>
    </xf>
    <xf numFmtId="0" fontId="24" fillId="0" borderId="59" xfId="97" applyFont="1" applyFill="1" applyBorder="1" applyAlignment="1">
      <alignment horizontal="left" vertical="top" wrapText="1"/>
    </xf>
    <xf numFmtId="0" fontId="24" fillId="0" borderId="60" xfId="97" applyFont="1" applyFill="1" applyBorder="1" applyAlignment="1">
      <alignment horizontal="left" vertical="top" wrapText="1"/>
    </xf>
    <xf numFmtId="0" fontId="38" fillId="3" borderId="44" xfId="97" applyFont="1" applyFill="1" applyBorder="1" applyAlignment="1">
      <alignment horizontal="center" vertical="center"/>
    </xf>
    <xf numFmtId="0" fontId="38" fillId="3" borderId="45" xfId="97" applyFont="1" applyFill="1" applyBorder="1" applyAlignment="1">
      <alignment horizontal="center" vertical="center"/>
    </xf>
    <xf numFmtId="0" fontId="38" fillId="3" borderId="46" xfId="97" applyFont="1" applyFill="1" applyBorder="1" applyAlignment="1">
      <alignment horizontal="center" vertical="center"/>
    </xf>
    <xf numFmtId="0" fontId="38" fillId="3" borderId="13" xfId="97" applyFont="1" applyFill="1" applyBorder="1" applyAlignment="1">
      <alignment horizontal="center" vertical="center"/>
    </xf>
    <xf numFmtId="0" fontId="38" fillId="3" borderId="14" xfId="97" applyFont="1" applyFill="1" applyBorder="1" applyAlignment="1">
      <alignment horizontal="center" vertical="center"/>
    </xf>
    <xf numFmtId="0" fontId="38" fillId="3" borderId="47" xfId="97" applyFont="1" applyFill="1" applyBorder="1" applyAlignment="1">
      <alignment horizontal="center" vertical="center"/>
    </xf>
    <xf numFmtId="0" fontId="38" fillId="4" borderId="24" xfId="97" applyFont="1" applyFill="1" applyBorder="1" applyAlignment="1">
      <alignment horizontal="center" vertical="center"/>
    </xf>
    <xf numFmtId="0" fontId="38" fillId="4" borderId="25" xfId="97" applyFont="1" applyFill="1" applyBorder="1" applyAlignment="1">
      <alignment horizontal="center" vertical="center"/>
    </xf>
    <xf numFmtId="0" fontId="38" fillId="4" borderId="26" xfId="97" applyFont="1" applyFill="1" applyBorder="1" applyAlignment="1">
      <alignment horizontal="center" vertical="center"/>
    </xf>
    <xf numFmtId="0" fontId="38" fillId="4" borderId="27" xfId="97" applyFont="1" applyFill="1" applyBorder="1" applyAlignment="1">
      <alignment horizontal="center" vertical="center"/>
    </xf>
    <xf numFmtId="0" fontId="38" fillId="4" borderId="28" xfId="97" applyFont="1" applyFill="1" applyBorder="1" applyAlignment="1">
      <alignment horizontal="center" vertical="center"/>
    </xf>
    <xf numFmtId="0" fontId="38" fillId="4" borderId="29" xfId="97" applyFont="1" applyFill="1" applyBorder="1" applyAlignment="1">
      <alignment horizontal="center" vertical="center"/>
    </xf>
    <xf numFmtId="0" fontId="34" fillId="4" borderId="24" xfId="97" applyFont="1" applyFill="1" applyBorder="1" applyAlignment="1">
      <alignment horizontal="center" vertical="center"/>
    </xf>
    <xf numFmtId="0" fontId="34" fillId="4" borderId="25" xfId="97" applyFont="1" applyFill="1" applyBorder="1" applyAlignment="1">
      <alignment horizontal="center" vertical="center"/>
    </xf>
    <xf numFmtId="0" fontId="34" fillId="4" borderId="26" xfId="97" applyFont="1" applyFill="1" applyBorder="1" applyAlignment="1">
      <alignment horizontal="center" vertical="center"/>
    </xf>
    <xf numFmtId="0" fontId="34" fillId="4" borderId="27" xfId="97" applyFont="1" applyFill="1" applyBorder="1" applyAlignment="1">
      <alignment horizontal="center" vertical="center"/>
    </xf>
    <xf numFmtId="0" fontId="34" fillId="4" borderId="28" xfId="97" applyFont="1" applyFill="1" applyBorder="1" applyAlignment="1">
      <alignment horizontal="center" vertical="center"/>
    </xf>
    <xf numFmtId="0" fontId="34" fillId="4" borderId="29" xfId="97" applyFont="1" applyFill="1" applyBorder="1" applyAlignment="1">
      <alignment horizontal="center" vertical="center"/>
    </xf>
    <xf numFmtId="0" fontId="24" fillId="0" borderId="27" xfId="100" applyBorder="1"/>
    <xf numFmtId="46" fontId="1" fillId="0" borderId="28" xfId="162" applyNumberFormat="1" applyFill="1" applyBorder="1" applyAlignment="1">
      <alignment horizontal="center"/>
    </xf>
    <xf numFmtId="0" fontId="24" fillId="0" borderId="27" xfId="100" applyFont="1" applyBorder="1"/>
    <xf numFmtId="46" fontId="1" fillId="0" borderId="31" xfId="162" applyNumberFormat="1" applyFill="1" applyBorder="1" applyAlignment="1">
      <alignment horizontal="center"/>
    </xf>
    <xf numFmtId="164" fontId="24" fillId="0" borderId="28" xfId="100" applyNumberFormat="1" applyBorder="1" applyAlignment="1">
      <alignment horizontal="center"/>
    </xf>
    <xf numFmtId="0" fontId="38" fillId="3" borderId="61" xfId="97" applyFont="1" applyFill="1" applyBorder="1" applyAlignment="1">
      <alignment horizontal="center" vertical="center"/>
    </xf>
    <xf numFmtId="0" fontId="40" fillId="0" borderId="62" xfId="97" applyFont="1" applyFill="1" applyBorder="1" applyAlignment="1">
      <alignment vertical="center"/>
    </xf>
    <xf numFmtId="0" fontId="39" fillId="0" borderId="63" xfId="0" applyFont="1" applyBorder="1" applyAlignment="1">
      <alignment vertical="center"/>
    </xf>
    <xf numFmtId="0" fontId="39" fillId="0" borderId="64" xfId="0" applyFont="1" applyBorder="1" applyAlignment="1">
      <alignment vertical="center"/>
    </xf>
    <xf numFmtId="0" fontId="39" fillId="0" borderId="65" xfId="0" applyFont="1" applyBorder="1" applyAlignment="1">
      <alignment vertical="center"/>
    </xf>
    <xf numFmtId="0" fontId="38" fillId="3" borderId="66" xfId="97" applyFont="1" applyFill="1" applyBorder="1" applyAlignment="1">
      <alignment horizontal="center" vertical="center"/>
    </xf>
    <xf numFmtId="0" fontId="38" fillId="3" borderId="67" xfId="97" applyFont="1" applyFill="1" applyBorder="1" applyAlignment="1">
      <alignment horizontal="center" vertical="center"/>
    </xf>
    <xf numFmtId="0" fontId="38" fillId="3" borderId="68" xfId="97" applyFont="1" applyFill="1" applyBorder="1" applyAlignment="1">
      <alignment horizontal="center" vertical="center"/>
    </xf>
    <xf numFmtId="0" fontId="42" fillId="0" borderId="49" xfId="97" applyFont="1" applyFill="1" applyBorder="1" applyAlignment="1">
      <alignment vertical="center"/>
    </xf>
    <xf numFmtId="164" fontId="39" fillId="0" borderId="50" xfId="97" applyNumberFormat="1" applyFont="1" applyFill="1" applyBorder="1" applyAlignment="1">
      <alignment horizontal="center" vertical="center"/>
    </xf>
    <xf numFmtId="10" fontId="39" fillId="0" borderId="51" xfId="97" applyNumberFormat="1" applyFont="1" applyFill="1" applyBorder="1" applyAlignment="1">
      <alignment horizontal="center" vertical="center"/>
    </xf>
  </cellXfs>
  <cellStyles count="16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1 2" xfId="162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7 2 2" xfId="161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21" Type="http://schemas.openxmlformats.org/officeDocument/2006/relationships/worksheet" Target="worksheets/sheet14.xml"/><Relationship Id="rId42" Type="http://schemas.openxmlformats.org/officeDocument/2006/relationships/worksheet" Target="worksheets/sheet30.xml"/><Relationship Id="rId47" Type="http://schemas.openxmlformats.org/officeDocument/2006/relationships/chartsheet" Target="chartsheets/sheet1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16" Type="http://schemas.openxmlformats.org/officeDocument/2006/relationships/chartsheet" Target="chartsheets/sheet5.xml"/><Relationship Id="rId11" Type="http://schemas.openxmlformats.org/officeDocument/2006/relationships/worksheet" Target="worksheets/sheet8.xml"/><Relationship Id="rId32" Type="http://schemas.openxmlformats.org/officeDocument/2006/relationships/worksheet" Target="worksheets/sheet23.xml"/><Relationship Id="rId37" Type="http://schemas.openxmlformats.org/officeDocument/2006/relationships/worksheet" Target="worksheets/sheet26.xml"/><Relationship Id="rId53" Type="http://schemas.openxmlformats.org/officeDocument/2006/relationships/chartsheet" Target="chartsheets/sheet17.xml"/><Relationship Id="rId58" Type="http://schemas.openxmlformats.org/officeDocument/2006/relationships/worksheet" Target="worksheets/sheet41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102" Type="http://schemas.openxmlformats.org/officeDocument/2006/relationships/styles" Target="styles.xml"/><Relationship Id="rId5" Type="http://schemas.openxmlformats.org/officeDocument/2006/relationships/chartsheet" Target="chartsheets/sheet2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43" Type="http://schemas.openxmlformats.org/officeDocument/2006/relationships/worksheet" Target="worksheets/sheet31.xml"/><Relationship Id="rId48" Type="http://schemas.openxmlformats.org/officeDocument/2006/relationships/worksheet" Target="worksheets/sheet34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25" Type="http://schemas.openxmlformats.org/officeDocument/2006/relationships/worksheet" Target="worksheets/sheet16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46" Type="http://schemas.openxmlformats.org/officeDocument/2006/relationships/worksheet" Target="worksheets/sheet33.xml"/><Relationship Id="rId59" Type="http://schemas.openxmlformats.org/officeDocument/2006/relationships/worksheet" Target="worksheets/sheet42.xml"/><Relationship Id="rId67" Type="http://schemas.openxmlformats.org/officeDocument/2006/relationships/worksheet" Target="worksheets/sheet50.xml"/><Relationship Id="rId103" Type="http://schemas.openxmlformats.org/officeDocument/2006/relationships/sharedStrings" Target="sharedStrings.xml"/><Relationship Id="rId20" Type="http://schemas.openxmlformats.org/officeDocument/2006/relationships/chartsheet" Target="chartsheets/sheet7.xml"/><Relationship Id="rId41" Type="http://schemas.openxmlformats.org/officeDocument/2006/relationships/chartsheet" Target="chartsheets/sheet12.xml"/><Relationship Id="rId54" Type="http://schemas.openxmlformats.org/officeDocument/2006/relationships/worksheet" Target="worksheets/sheet37.xml"/><Relationship Id="rId62" Type="http://schemas.openxmlformats.org/officeDocument/2006/relationships/worksheet" Target="worksheets/sheet45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36" Type="http://schemas.openxmlformats.org/officeDocument/2006/relationships/chartsheet" Target="chartsheets/sheet11.xml"/><Relationship Id="rId49" Type="http://schemas.openxmlformats.org/officeDocument/2006/relationships/chartsheet" Target="chartsheets/sheet15.xml"/><Relationship Id="rId57" Type="http://schemas.openxmlformats.org/officeDocument/2006/relationships/worksheet" Target="worksheets/sheet40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worksheet" Target="worksheets/sheet3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34" Type="http://schemas.openxmlformats.org/officeDocument/2006/relationships/chartsheet" Target="chartsheets/sheet10.xml"/><Relationship Id="rId50" Type="http://schemas.openxmlformats.org/officeDocument/2006/relationships/worksheet" Target="worksheets/sheet3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0.xml"/><Relationship Id="rId24" Type="http://schemas.openxmlformats.org/officeDocument/2006/relationships/chartsheet" Target="chartsheets/sheet9.xml"/><Relationship Id="rId40" Type="http://schemas.openxmlformats.org/officeDocument/2006/relationships/worksheet" Target="worksheets/sheet29.xml"/><Relationship Id="rId45" Type="http://schemas.openxmlformats.org/officeDocument/2006/relationships/chartsheet" Target="chartsheets/sheet13.xml"/><Relationship Id="rId66" Type="http://schemas.openxmlformats.org/officeDocument/2006/relationships/worksheet" Target="worksheets/sheet49.xml"/><Relationship Id="rId87" Type="http://schemas.openxmlformats.org/officeDocument/2006/relationships/worksheet" Target="worksheets/sheet70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30" Type="http://schemas.openxmlformats.org/officeDocument/2006/relationships/worksheet" Target="worksheets/sheet21.xml"/><Relationship Id="rId35" Type="http://schemas.openxmlformats.org/officeDocument/2006/relationships/worksheet" Target="worksheets/sheet25.xml"/><Relationship Id="rId56" Type="http://schemas.openxmlformats.org/officeDocument/2006/relationships/worksheet" Target="worksheets/sheet39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8" Type="http://schemas.openxmlformats.org/officeDocument/2006/relationships/worksheet" Target="worksheets/sheet5.xml"/><Relationship Id="rId51" Type="http://schemas.openxmlformats.org/officeDocument/2006/relationships/chartsheet" Target="chartsheets/sheet16.xml"/><Relationship Id="rId72" Type="http://schemas.openxmlformats.org/officeDocument/2006/relationships/worksheet" Target="worksheets/sheet55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13.09.2020 al 19.09.2020</a:t>
            </a:r>
            <a:endParaRPr lang="it-IT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690607821667173"/>
          <c:y val="9.5424118755380122E-2"/>
          <c:w val="0.54808673139098718"/>
          <c:h val="0.878349379261111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5.6712962962962999E-4</c:v>
                </c:pt>
                <c:pt idx="2">
                  <c:v>1.15740740740741E-4</c:v>
                </c:pt>
                <c:pt idx="3">
                  <c:v>2.19907407407407E-4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1.9212962962963001E-3</c:v>
                </c:pt>
                <c:pt idx="12">
                  <c:v>1.6782407407407399E-3</c:v>
                </c:pt>
                <c:pt idx="13">
                  <c:v>9.1435185185185196E-4</c:v>
                </c:pt>
                <c:pt idx="14">
                  <c:v>2.88194444444444E-3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6.7129629629629603E-4</c:v>
                </c:pt>
                <c:pt idx="2">
                  <c:v>1.1226851851851901E-3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4.8611111111111099E-4</c:v>
                </c:pt>
                <c:pt idx="13">
                  <c:v>1.04166666666667E-4</c:v>
                </c:pt>
                <c:pt idx="14">
                  <c:v>1.1574074074074099E-3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6.1342592592592601E-4</c:v>
                </c:pt>
                <c:pt idx="2">
                  <c:v>8.5648148148148205E-4</c:v>
                </c:pt>
                <c:pt idx="3">
                  <c:v>1.8518518518518501E-4</c:v>
                </c:pt>
                <c:pt idx="4">
                  <c:v>1.21527777777778E-3</c:v>
                </c:pt>
                <c:pt idx="5">
                  <c:v>6.2500000000000001E-4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3.8888888888888901E-3</c:v>
                </c:pt>
                <c:pt idx="12">
                  <c:v>1.05324074074074E-3</c:v>
                </c:pt>
                <c:pt idx="13">
                  <c:v>3.7037037037037003E-4</c:v>
                </c:pt>
                <c:pt idx="14">
                  <c:v>2.88194444444444E-3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2.19907407407407E-4</c:v>
                </c:pt>
                <c:pt idx="2">
                  <c:v>6.3657407407407402E-4</c:v>
                </c:pt>
                <c:pt idx="3">
                  <c:v>0</c:v>
                </c:pt>
                <c:pt idx="4">
                  <c:v>7.2916666666666703E-4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3.04398148148148E-3</c:v>
                </c:pt>
                <c:pt idx="12">
                  <c:v>8.7962962962963005E-4</c:v>
                </c:pt>
                <c:pt idx="13">
                  <c:v>3.3564814814814801E-4</c:v>
                </c:pt>
                <c:pt idx="14">
                  <c:v>2.1296296296296302E-3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1.2615740740740699E-3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6.7129629629629603E-4</c:v>
                </c:pt>
                <c:pt idx="12">
                  <c:v>4.3981481481481503E-4</c:v>
                </c:pt>
                <c:pt idx="13">
                  <c:v>1.9675925925925899E-4</c:v>
                </c:pt>
                <c:pt idx="14">
                  <c:v>6.4814814814814802E-4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Italia Viva - PSI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5.5555555555555599E-4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3.1250000000000001E-4</c:v>
                </c:pt>
                <c:pt idx="12">
                  <c:v>3.5879629629629602E-4</c:v>
                </c:pt>
                <c:pt idx="13">
                  <c:v>1.2731481481481499E-4</c:v>
                </c:pt>
                <c:pt idx="14">
                  <c:v>9.1435185185185196E-4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8.1018518518518503E-5</c:v>
                </c:pt>
                <c:pt idx="14">
                  <c:v>1.15740740740741E-4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0">
                  <c:v>0</c:v>
                </c:pt>
                <c:pt idx="1">
                  <c:v>2.7777777777777799E-4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1.8518518518518501E-4</c:v>
                </c:pt>
                <c:pt idx="13">
                  <c:v>1.2731481481481499E-4</c:v>
                </c:pt>
                <c:pt idx="14">
                  <c:v>1.8518518518518501E-4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Noi con l'Italia - Usei - Cambiamo! - Alleanza di Centro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9.1435185185185196E-4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Centro Democratico - Radicali Italiani - +Europa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8.4490740740740696E-4</c:v>
                </c:pt>
                <c:pt idx="12">
                  <c:v>1.6203703703703701E-4</c:v>
                </c:pt>
                <c:pt idx="13">
                  <c:v>5.78703703703704E-5</c:v>
                </c:pt>
                <c:pt idx="14">
                  <c:v>2.5462962962962999E-4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1"/>
          <c:order val="10"/>
          <c:tx>
            <c:strRef>
              <c:f>grafico1!$A$12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1"/>
          <c:tx>
            <c:strRef>
              <c:f>grafico1!$A$13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5.32407407407407E-4</c:v>
                </c:pt>
                <c:pt idx="2">
                  <c:v>0</c:v>
                </c:pt>
                <c:pt idx="3">
                  <c:v>0</c:v>
                </c:pt>
                <c:pt idx="4">
                  <c:v>1.2268518518518501E-3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6.7129629629629603E-4</c:v>
                </c:pt>
                <c:pt idx="12">
                  <c:v>3.2407407407407401E-4</c:v>
                </c:pt>
                <c:pt idx="13">
                  <c:v>0</c:v>
                </c:pt>
                <c:pt idx="14">
                  <c:v>7.7546296296296304E-4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2"/>
          <c:tx>
            <c:strRef>
              <c:f>grafico1!$A$14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1.58564814814815E-3</c:v>
                </c:pt>
                <c:pt idx="2">
                  <c:v>4.2824074074074101E-3</c:v>
                </c:pt>
                <c:pt idx="3">
                  <c:v>3.4722222222222202E-4</c:v>
                </c:pt>
                <c:pt idx="4">
                  <c:v>1.33101851851852E-3</c:v>
                </c:pt>
                <c:pt idx="5">
                  <c:v>1.0879629629629601E-3</c:v>
                </c:pt>
                <c:pt idx="6">
                  <c:v>0</c:v>
                </c:pt>
                <c:pt idx="7">
                  <c:v>0</c:v>
                </c:pt>
                <c:pt idx="8">
                  <c:v>1.6203703703703701E-4</c:v>
                </c:pt>
                <c:pt idx="9">
                  <c:v>0</c:v>
                </c:pt>
                <c:pt idx="10">
                  <c:v>0</c:v>
                </c:pt>
                <c:pt idx="11">
                  <c:v>1.9444444444444401E-3</c:v>
                </c:pt>
                <c:pt idx="12">
                  <c:v>2.0370370370370399E-3</c:v>
                </c:pt>
                <c:pt idx="13">
                  <c:v>1.63194444444444E-3</c:v>
                </c:pt>
                <c:pt idx="14">
                  <c:v>5.48611111111111E-3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3"/>
          <c:tx>
            <c:strRef>
              <c:f>grafico1!$A$15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4.0509259259259301E-4</c:v>
                </c:pt>
                <c:pt idx="13">
                  <c:v>3.3564814814814801E-4</c:v>
                </c:pt>
                <c:pt idx="14">
                  <c:v>6.01851851851852E-4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4"/>
          <c:tx>
            <c:strRef>
              <c:f>grafico1!$A$16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2.4305555555555601E-4</c:v>
                </c:pt>
                <c:pt idx="13">
                  <c:v>2.5462962962962999E-4</c:v>
                </c:pt>
                <c:pt idx="14">
                  <c:v>2.31481481481481E-4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5"/>
          <c:tx>
            <c:strRef>
              <c:f>grafico1!$A$17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4.0277777777777803E-3</c:v>
                </c:pt>
                <c:pt idx="2">
                  <c:v>7.1990740740740704E-3</c:v>
                </c:pt>
                <c:pt idx="3">
                  <c:v>4.3981481481481503E-4</c:v>
                </c:pt>
                <c:pt idx="4">
                  <c:v>1.2962962962962999E-3</c:v>
                </c:pt>
                <c:pt idx="5">
                  <c:v>2.7777777777777799E-4</c:v>
                </c:pt>
                <c:pt idx="6">
                  <c:v>0</c:v>
                </c:pt>
                <c:pt idx="7">
                  <c:v>0</c:v>
                </c:pt>
                <c:pt idx="8">
                  <c:v>1.6203703703703701E-4</c:v>
                </c:pt>
                <c:pt idx="9">
                  <c:v>0</c:v>
                </c:pt>
                <c:pt idx="10">
                  <c:v>0</c:v>
                </c:pt>
                <c:pt idx="11">
                  <c:v>7.2685185185185196E-3</c:v>
                </c:pt>
                <c:pt idx="12">
                  <c:v>7.5231481481481503E-4</c:v>
                </c:pt>
                <c:pt idx="13">
                  <c:v>5.32407407407407E-4</c:v>
                </c:pt>
                <c:pt idx="14">
                  <c:v>2.1527777777777799E-3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6"/>
          <c:tx>
            <c:strRef>
              <c:f>grafico1!$A$18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2.48842592592593E-3</c:v>
                </c:pt>
                <c:pt idx="2">
                  <c:v>3.5185185185185202E-3</c:v>
                </c:pt>
                <c:pt idx="3">
                  <c:v>0</c:v>
                </c:pt>
                <c:pt idx="4">
                  <c:v>5.78703703703704E-4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4.05092592592593E-3</c:v>
                </c:pt>
                <c:pt idx="12">
                  <c:v>6.9444444444444404E-4</c:v>
                </c:pt>
                <c:pt idx="13">
                  <c:v>2.31481481481481E-4</c:v>
                </c:pt>
                <c:pt idx="14">
                  <c:v>1.55092592592593E-3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5-45DC-B443-64C1320C5B5A}"/>
            </c:ext>
          </c:extLst>
        </c:ser>
        <c:ser>
          <c:idx val="18"/>
          <c:order val="17"/>
          <c:tx>
            <c:strRef>
              <c:f>grafico1!$A$19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1">
                  <c:v>1.1574074074074073E-3</c:v>
                </c:pt>
                <c:pt idx="12">
                  <c:v>3.3564814814814818E-4</c:v>
                </c:pt>
                <c:pt idx="13">
                  <c:v>1.7361111111111112E-4</c:v>
                </c:pt>
                <c:pt idx="14">
                  <c:v>4.7453703703703709E-4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5-45DC-B443-64C1320C5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30824448"/>
        <c:axId val="272666560"/>
      </c:barChart>
      <c:catAx>
        <c:axId val="23082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2666560"/>
        <c:crosses val="autoZero"/>
        <c:auto val="1"/>
        <c:lblAlgn val="ctr"/>
        <c:lblOffset val="100"/>
        <c:noMultiLvlLbl val="0"/>
      </c:catAx>
      <c:valAx>
        <c:axId val="27266656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3082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62373483259228"/>
          <c:y val="0.21530016358367834"/>
          <c:w val="0.21556353532950534"/>
          <c:h val="0.769668432193128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13.09.2020 al 19.09.2020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'gr2-RAI'!$D$2:$D$19</c:f>
              <c:numCache>
                <c:formatCode>0.00%</c:formatCode>
                <c:ptCount val="18"/>
                <c:pt idx="0">
                  <c:v>0.751351351351351</c:v>
                </c:pt>
                <c:pt idx="1">
                  <c:v>1</c:v>
                </c:pt>
                <c:pt idx="2">
                  <c:v>0.68371757925071996</c:v>
                </c:pt>
                <c:pt idx="3">
                  <c:v>0.76523809523809505</c:v>
                </c:pt>
                <c:pt idx="4">
                  <c:v>0.121495327102804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0.50880626223091996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0.52005288673424399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'gr2-RAI'!$E$2:$E$19</c:f>
              <c:numCache>
                <c:formatCode>0.00%</c:formatCode>
                <c:ptCount val="18"/>
                <c:pt idx="0">
                  <c:v>0.248648648648649</c:v>
                </c:pt>
                <c:pt idx="1">
                  <c:v>0</c:v>
                </c:pt>
                <c:pt idx="2">
                  <c:v>0.31628242074927998</c:v>
                </c:pt>
                <c:pt idx="3">
                  <c:v>0.234761904761905</c:v>
                </c:pt>
                <c:pt idx="4">
                  <c:v>0.87850467289719603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0.49119373776907999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0.47994711326575601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95666688"/>
        <c:axId val="294807232"/>
      </c:barChart>
      <c:catAx>
        <c:axId val="295666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4807232"/>
        <c:crosses val="autoZero"/>
        <c:auto val="1"/>
        <c:lblAlgn val="ctr"/>
        <c:lblOffset val="100"/>
        <c:noMultiLvlLbl val="0"/>
      </c:catAx>
      <c:valAx>
        <c:axId val="29480723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566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13.09.2020 al 19.09.2020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440104178722247"/>
          <c:y val="9.555555555555556E-2"/>
          <c:w val="0.66379909764857181"/>
          <c:h val="0.87818181818181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701377970575481E-2"/>
                  <c:y val="3.697436474219406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0.39504132231404998</c:v>
                </c:pt>
                <c:pt idx="3">
                  <c:v>0.75666883539362395</c:v>
                </c:pt>
                <c:pt idx="4">
                  <c:v>0.73702422145328705</c:v>
                </c:pt>
                <c:pt idx="5">
                  <c:v>3.9393939393939398E-2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0.71435977190253996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0.60495867768595002</c:v>
                </c:pt>
                <c:pt idx="3">
                  <c:v>0.24333116460637599</c:v>
                </c:pt>
                <c:pt idx="4">
                  <c:v>0.262975778546713</c:v>
                </c:pt>
                <c:pt idx="5">
                  <c:v>0.96060606060606102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0.28564022809745998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95427584"/>
        <c:axId val="294809536"/>
      </c:barChart>
      <c:catAx>
        <c:axId val="295427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4809536"/>
        <c:crosses val="autoZero"/>
        <c:auto val="1"/>
        <c:lblAlgn val="ctr"/>
        <c:lblOffset val="100"/>
        <c:noMultiLvlLbl val="0"/>
      </c:catAx>
      <c:valAx>
        <c:axId val="2948095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542758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13.09.2020 al 19.09.2020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05627648"/>
        <c:axId val="294811840"/>
      </c:barChart>
      <c:catAx>
        <c:axId val="305627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4811840"/>
        <c:crosses val="autoZero"/>
        <c:auto val="1"/>
        <c:lblAlgn val="ctr"/>
        <c:lblOffset val="100"/>
        <c:noMultiLvlLbl val="0"/>
      </c:catAx>
      <c:valAx>
        <c:axId val="29481184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0562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ELEMEDIA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13.09.2020 al 19.09.2020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4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06139648"/>
        <c:axId val="285844032"/>
      </c:barChart>
      <c:catAx>
        <c:axId val="30613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5844032"/>
        <c:crosses val="autoZero"/>
        <c:auto val="1"/>
        <c:lblAlgn val="ctr"/>
        <c:lblOffset val="100"/>
        <c:noMultiLvlLbl val="0"/>
      </c:catAx>
      <c:valAx>
        <c:axId val="28584403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0613964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13.09.2020 al 19.09.2020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306017792"/>
        <c:axId val="285846336"/>
      </c:barChart>
      <c:catAx>
        <c:axId val="306017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5846336"/>
        <c:crosses val="autoZero"/>
        <c:auto val="1"/>
        <c:lblAlgn val="ctr"/>
        <c:lblOffset val="100"/>
        <c:noMultiLvlLbl val="0"/>
      </c:catAx>
      <c:valAx>
        <c:axId val="2858463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0601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13.09.2020 al 19.09.2020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102.5'!$D$2:$D$19</c:f>
              <c:numCache>
                <c:formatCode>0.00%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06074624"/>
        <c:axId val="285848640"/>
      </c:barChart>
      <c:catAx>
        <c:axId val="306074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5848640"/>
        <c:crosses val="autoZero"/>
        <c:auto val="1"/>
        <c:lblAlgn val="ctr"/>
        <c:lblOffset val="100"/>
        <c:noMultiLvlLbl val="0"/>
      </c:catAx>
      <c:valAx>
        <c:axId val="28584864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0607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13.09.2020 al 19.09.2020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898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06550272"/>
        <c:axId val="285850944"/>
      </c:barChart>
      <c:catAx>
        <c:axId val="306550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5850944"/>
        <c:crosses val="autoZero"/>
        <c:auto val="1"/>
        <c:lblAlgn val="ctr"/>
        <c:lblOffset val="100"/>
        <c:noMultiLvlLbl val="0"/>
      </c:catAx>
      <c:valAx>
        <c:axId val="28585094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0655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13.09.2020 al 19.09.2020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06E-2"/>
          <c:y val="1.85872902250855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06754048"/>
        <c:axId val="306783936"/>
      </c:barChart>
      <c:catAx>
        <c:axId val="306754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6783936"/>
        <c:crosses val="autoZero"/>
        <c:auto val="1"/>
        <c:lblAlgn val="ctr"/>
        <c:lblOffset val="100"/>
        <c:noMultiLvlLbl val="0"/>
      </c:catAx>
      <c:valAx>
        <c:axId val="3067839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0675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13.09.2020 al 19.09.2020</a:t>
            </a:r>
            <a:endParaRPr lang="it-IT" sz="1200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'gr1-RAI'!$D$2:$D$19</c:f>
              <c:numCache>
                <c:formatCode>0.00%</c:formatCode>
                <c:ptCount val="18"/>
                <c:pt idx="0">
                  <c:v>0.84143763213530698</c:v>
                </c:pt>
                <c:pt idx="1">
                  <c:v>1</c:v>
                </c:pt>
                <c:pt idx="2">
                  <c:v>0.93010752688172005</c:v>
                </c:pt>
                <c:pt idx="3">
                  <c:v>0.69204152249134998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0.85263157894736896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0.39719626168224298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'gr1-RAI'!$E$2:$E$19</c:f>
              <c:numCache>
                <c:formatCode>0.00%</c:formatCode>
                <c:ptCount val="18"/>
                <c:pt idx="0">
                  <c:v>0.15856236786469299</c:v>
                </c:pt>
                <c:pt idx="1">
                  <c:v>0</c:v>
                </c:pt>
                <c:pt idx="2">
                  <c:v>6.9892473118279605E-2</c:v>
                </c:pt>
                <c:pt idx="3">
                  <c:v>0.30795847750865102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0.14736842105263201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0.60280373831775702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83585024"/>
        <c:axId val="272670016"/>
      </c:barChart>
      <c:catAx>
        <c:axId val="283585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2670016"/>
        <c:crosses val="autoZero"/>
        <c:auto val="1"/>
        <c:lblAlgn val="ctr"/>
        <c:lblOffset val="100"/>
        <c:noMultiLvlLbl val="0"/>
      </c:catAx>
      <c:valAx>
        <c:axId val="27267001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8358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13.09.2020 al 19.09.2020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24'!$D$2:$D$19</c:f>
              <c:numCache>
                <c:formatCode>0.00%</c:formatCode>
                <c:ptCount val="18"/>
                <c:pt idx="0">
                  <c:v>0.813253012048193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0.81034482758620696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0.68571428571428605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24'!$E$2:$E$19</c:f>
              <c:numCache>
                <c:formatCode>0.00%</c:formatCode>
                <c:ptCount val="18"/>
                <c:pt idx="0">
                  <c:v>0.186746987951807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0.18965517241379301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0.314285714285714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84019200"/>
        <c:axId val="273999552"/>
      </c:barChart>
      <c:catAx>
        <c:axId val="2840192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3999552"/>
        <c:crosses val="autoZero"/>
        <c:auto val="1"/>
        <c:lblAlgn val="ctr"/>
        <c:lblOffset val="100"/>
        <c:noMultiLvlLbl val="0"/>
      </c:catAx>
      <c:valAx>
        <c:axId val="27399955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840192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13.09.2020 al 19.09.2020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53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84186112"/>
        <c:axId val="274001856"/>
      </c:barChart>
      <c:catAx>
        <c:axId val="284186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4001856"/>
        <c:crosses val="autoZero"/>
        <c:auto val="1"/>
        <c:lblAlgn val="ctr"/>
        <c:lblOffset val="100"/>
        <c:noMultiLvlLbl val="0"/>
      </c:catAx>
      <c:valAx>
        <c:axId val="2740018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8418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13.09.2020 al 19.09.2020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1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0.39682539682539703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0.60317460317460303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85570048"/>
        <c:axId val="274004160"/>
      </c:barChart>
      <c:catAx>
        <c:axId val="285570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4004160"/>
        <c:crosses val="autoZero"/>
        <c:auto val="1"/>
        <c:lblAlgn val="ctr"/>
        <c:lblOffset val="100"/>
        <c:noMultiLvlLbl val="0"/>
      </c:catAx>
      <c:valAx>
        <c:axId val="274004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8557004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13.09.2020 al 19.09.2020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05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Kiss'!$D$2:$D$19</c:f>
              <c:numCache>
                <c:formatCode>0.00%</c:formatCode>
                <c:ptCount val="18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85623808"/>
        <c:axId val="285672000"/>
      </c:barChart>
      <c:catAx>
        <c:axId val="285623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5672000"/>
        <c:crosses val="autoZero"/>
        <c:auto val="1"/>
        <c:lblAlgn val="ctr"/>
        <c:lblOffset val="100"/>
        <c:noMultiLvlLbl val="0"/>
      </c:catAx>
      <c:valAx>
        <c:axId val="28567200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8562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13.09.2020 al 19.09.2020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42"/>
          <c:y val="1.4546886184681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0.35197368421052599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0.64802631578947401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85754880"/>
        <c:axId val="285674304"/>
      </c:barChart>
      <c:catAx>
        <c:axId val="285754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5674304"/>
        <c:crosses val="autoZero"/>
        <c:auto val="1"/>
        <c:lblAlgn val="ctr"/>
        <c:lblOffset val="100"/>
        <c:noMultiLvlLbl val="0"/>
      </c:catAx>
      <c:valAx>
        <c:axId val="28567430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8575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13.09.2020 al 19.09.2020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085"/>
          <c:y val="1.05064821442774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'gr1-RDS'!$D$2:$D$19</c:f>
              <c:numCache>
                <c:formatCode>0.00%</c:formatCode>
                <c:ptCount val="18"/>
                <c:pt idx="0">
                  <c:v>0.59183673469387699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0.79069767441860495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'gr1-RDS'!$E$2:$E$19</c:f>
              <c:numCache>
                <c:formatCode>0.00%</c:formatCode>
                <c:ptCount val="18"/>
                <c:pt idx="0">
                  <c:v>0.40816326530612201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0.209302325581395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94864384"/>
        <c:axId val="285676608"/>
      </c:barChart>
      <c:catAx>
        <c:axId val="2948643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5676608"/>
        <c:crosses val="autoZero"/>
        <c:auto val="1"/>
        <c:lblAlgn val="ctr"/>
        <c:lblOffset val="100"/>
        <c:noMultiLvlLbl val="0"/>
      </c:catAx>
      <c:valAx>
        <c:axId val="2856766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486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13.09.2020 al 19.09.2020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75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94959616"/>
        <c:axId val="285678912"/>
      </c:barChart>
      <c:catAx>
        <c:axId val="294959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5678912"/>
        <c:crosses val="autoZero"/>
        <c:auto val="1"/>
        <c:lblAlgn val="ctr"/>
        <c:lblOffset val="100"/>
        <c:noMultiLvlLbl val="0"/>
      </c:catAx>
      <c:valAx>
        <c:axId val="28567891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495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4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7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9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1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9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6583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76975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9412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1"/>
  <sheetViews>
    <sheetView showGridLines="0" showZeros="0" view="pageBreakPreview" zoomScale="80" zoomScaleNormal="70" zoomScaleSheetLayoutView="80" workbookViewId="0">
      <selection activeCell="B16" sqref="B16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 x14ac:dyDescent="0.3"/>
    <row r="3" spans="2:14" x14ac:dyDescent="0.25">
      <c r="B3" s="141" t="s">
        <v>28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3"/>
    </row>
    <row r="4" spans="2:14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6"/>
    </row>
    <row r="5" spans="2:14" x14ac:dyDescent="0.25">
      <c r="B5" s="39"/>
      <c r="C5" s="147" t="s">
        <v>0</v>
      </c>
      <c r="D5" s="147"/>
      <c r="E5" s="147"/>
      <c r="F5" s="147" t="s">
        <v>1</v>
      </c>
      <c r="G5" s="147"/>
      <c r="H5" s="147"/>
      <c r="I5" s="147" t="s">
        <v>2</v>
      </c>
      <c r="J5" s="147"/>
      <c r="K5" s="147"/>
      <c r="L5" s="147" t="s">
        <v>3</v>
      </c>
      <c r="M5" s="147"/>
      <c r="N5" s="148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2.88194444444444E-3</v>
      </c>
      <c r="D7" s="12">
        <f t="shared" ref="D7:D18" si="0">IFERROR(C7/C$19,0)</f>
        <v>0.24127906976744154</v>
      </c>
      <c r="E7" s="12">
        <f t="shared" ref="E7:E18" si="1">IFERROR(C7/C$30,0)</f>
        <v>0.12841670964414625</v>
      </c>
      <c r="F7" s="11">
        <v>9.1435185185185196E-4</v>
      </c>
      <c r="G7" s="12">
        <f t="shared" ref="G7:G18" si="2">IFERROR(F7/F$19,0)</f>
        <v>0.39500000000000007</v>
      </c>
      <c r="H7" s="12">
        <f t="shared" ref="H7:H18" si="3">IFERROR(F7/F$30,0)</f>
        <v>0.16701902748414396</v>
      </c>
      <c r="I7" s="11">
        <v>1.6782407407407399E-3</v>
      </c>
      <c r="J7" s="12">
        <f t="shared" ref="J7:J18" si="4">IFERROR(I7/I$19,0)</f>
        <v>0.30145530145530142</v>
      </c>
      <c r="K7" s="12">
        <f t="shared" ref="K7:K18" si="5">IFERROR(I7/I$30,0)</f>
        <v>0.16724336793540936</v>
      </c>
      <c r="L7" s="13">
        <f>SUM(C7,F7,I7)</f>
        <v>5.4745370370370321E-3</v>
      </c>
      <c r="M7" s="12">
        <f t="shared" ref="M7:M18" si="6">IFERROR(L7/L$19,0)</f>
        <v>0.27612375948628115</v>
      </c>
      <c r="N7" s="14">
        <f t="shared" ref="N7:N16" si="7">IFERROR(L7/L$30,0)</f>
        <v>0.14425129612686782</v>
      </c>
    </row>
    <row r="8" spans="2:14" x14ac:dyDescent="0.25">
      <c r="B8" s="131" t="s">
        <v>110</v>
      </c>
      <c r="C8" s="11">
        <v>1.1574074074074099E-3</v>
      </c>
      <c r="D8" s="12">
        <f t="shared" si="0"/>
        <v>9.6899224806201792E-2</v>
      </c>
      <c r="E8" s="12">
        <f t="shared" si="1"/>
        <v>5.1572975760701502E-2</v>
      </c>
      <c r="F8" s="11">
        <v>1.04166666666667E-4</v>
      </c>
      <c r="G8" s="12">
        <f t="shared" si="2"/>
        <v>4.5000000000000144E-2</v>
      </c>
      <c r="H8" s="12">
        <f t="shared" si="3"/>
        <v>1.9027484143763294E-2</v>
      </c>
      <c r="I8" s="11">
        <v>4.8611111111111099E-4</v>
      </c>
      <c r="J8" s="12">
        <f t="shared" si="4"/>
        <v>8.7318087318087323E-2</v>
      </c>
      <c r="K8" s="12">
        <f t="shared" si="5"/>
        <v>4.844290657439445E-2</v>
      </c>
      <c r="L8" s="13">
        <f t="shared" ref="L8:L18" si="8">SUM(C8,F8,I8)</f>
        <v>1.7476851851851878E-3</v>
      </c>
      <c r="M8" s="12">
        <f t="shared" si="6"/>
        <v>8.8149445417396527E-2</v>
      </c>
      <c r="N8" s="14">
        <f t="shared" si="7"/>
        <v>4.6050625190606966E-2</v>
      </c>
    </row>
    <row r="9" spans="2:14" x14ac:dyDescent="0.25">
      <c r="B9" s="10" t="s">
        <v>48</v>
      </c>
      <c r="C9" s="11">
        <v>2.88194444444444E-3</v>
      </c>
      <c r="D9" s="12">
        <f t="shared" si="0"/>
        <v>0.24127906976744154</v>
      </c>
      <c r="E9" s="12">
        <f t="shared" si="1"/>
        <v>0.12841670964414625</v>
      </c>
      <c r="F9" s="11">
        <v>3.7037037037037003E-4</v>
      </c>
      <c r="G9" s="12">
        <f t="shared" si="2"/>
        <v>0.15999999999999986</v>
      </c>
      <c r="H9" s="12">
        <f t="shared" si="3"/>
        <v>6.765327695560254E-2</v>
      </c>
      <c r="I9" s="11">
        <v>1.05324074074074E-3</v>
      </c>
      <c r="J9" s="12">
        <f t="shared" si="4"/>
        <v>0.18918918918918912</v>
      </c>
      <c r="K9" s="12">
        <f t="shared" si="5"/>
        <v>0.10495963091118793</v>
      </c>
      <c r="L9" s="13">
        <f t="shared" si="8"/>
        <v>4.3055555555555503E-3</v>
      </c>
      <c r="M9" s="12">
        <f t="shared" si="6"/>
        <v>0.21716287215411534</v>
      </c>
      <c r="N9" s="14">
        <f t="shared" si="7"/>
        <v>0.11344922232387909</v>
      </c>
    </row>
    <row r="10" spans="2:14" x14ac:dyDescent="0.25">
      <c r="B10" s="10" t="s">
        <v>11</v>
      </c>
      <c r="C10" s="11">
        <v>2.1296296296296302E-3</v>
      </c>
      <c r="D10" s="12">
        <f t="shared" si="0"/>
        <v>0.17829457364341095</v>
      </c>
      <c r="E10" s="12">
        <f t="shared" si="1"/>
        <v>9.4894275399690586E-2</v>
      </c>
      <c r="F10" s="11">
        <v>3.3564814814814801E-4</v>
      </c>
      <c r="G10" s="12">
        <f t="shared" si="2"/>
        <v>0.14499999999999996</v>
      </c>
      <c r="H10" s="12">
        <f t="shared" si="3"/>
        <v>6.1310782241014841E-2</v>
      </c>
      <c r="I10" s="11">
        <v>8.7962962962963005E-4</v>
      </c>
      <c r="J10" s="12">
        <f t="shared" si="4"/>
        <v>0.15800415800415812</v>
      </c>
      <c r="K10" s="12">
        <f t="shared" si="5"/>
        <v>8.7658592848904301E-2</v>
      </c>
      <c r="L10" s="13">
        <f t="shared" si="8"/>
        <v>3.344907407407408E-3</v>
      </c>
      <c r="M10" s="12">
        <f t="shared" si="6"/>
        <v>0.16870986573263286</v>
      </c>
      <c r="N10" s="14">
        <f t="shared" si="7"/>
        <v>8.8136627020433081E-2</v>
      </c>
    </row>
    <row r="11" spans="2:14" x14ac:dyDescent="0.25">
      <c r="B11" s="10" t="s">
        <v>12</v>
      </c>
      <c r="C11" s="11">
        <v>6.4814814814814802E-4</v>
      </c>
      <c r="D11" s="12">
        <f t="shared" si="0"/>
        <v>5.4263565891472867E-2</v>
      </c>
      <c r="E11" s="12">
        <f t="shared" si="1"/>
        <v>2.888086642599277E-2</v>
      </c>
      <c r="F11" s="11">
        <v>1.9675925925925899E-4</v>
      </c>
      <c r="G11" s="12">
        <f t="shared" si="2"/>
        <v>8.4999999999999895E-2</v>
      </c>
      <c r="H11" s="12">
        <f t="shared" si="3"/>
        <v>3.5940803382663838E-2</v>
      </c>
      <c r="I11" s="11">
        <v>4.3981481481481503E-4</v>
      </c>
      <c r="J11" s="12">
        <f t="shared" si="4"/>
        <v>7.9002079002079062E-2</v>
      </c>
      <c r="K11" s="12">
        <f t="shared" si="5"/>
        <v>4.3829296424452151E-2</v>
      </c>
      <c r="L11" s="13">
        <f t="shared" si="8"/>
        <v>1.284722222222222E-3</v>
      </c>
      <c r="M11" s="12">
        <f t="shared" si="6"/>
        <v>6.4798598949211902E-2</v>
      </c>
      <c r="N11" s="14">
        <f t="shared" si="7"/>
        <v>3.385178408051235E-2</v>
      </c>
    </row>
    <row r="12" spans="2:14" x14ac:dyDescent="0.25">
      <c r="B12" s="10" t="s">
        <v>127</v>
      </c>
      <c r="C12" s="11">
        <v>9.1435185185185196E-4</v>
      </c>
      <c r="D12" s="12">
        <f t="shared" si="0"/>
        <v>7.655038759689925E-2</v>
      </c>
      <c r="E12" s="12">
        <f t="shared" si="1"/>
        <v>4.0742650850954104E-2</v>
      </c>
      <c r="F12" s="11">
        <v>1.2731481481481499E-4</v>
      </c>
      <c r="G12" s="12">
        <f t="shared" si="2"/>
        <v>5.5000000000000084E-2</v>
      </c>
      <c r="H12" s="12">
        <f t="shared" si="3"/>
        <v>2.3255813953488431E-2</v>
      </c>
      <c r="I12" s="11">
        <v>3.5879629629629602E-4</v>
      </c>
      <c r="J12" s="12">
        <f t="shared" si="4"/>
        <v>6.4449064449064425E-2</v>
      </c>
      <c r="K12" s="12">
        <f t="shared" si="5"/>
        <v>3.5755478662053031E-2</v>
      </c>
      <c r="L12" s="13">
        <f t="shared" si="8"/>
        <v>1.4004629629629629E-3</v>
      </c>
      <c r="M12" s="12">
        <f t="shared" si="6"/>
        <v>7.0636310566258034E-2</v>
      </c>
      <c r="N12" s="14">
        <f t="shared" si="7"/>
        <v>3.690149435803599E-2</v>
      </c>
    </row>
    <row r="13" spans="2:14" x14ac:dyDescent="0.25">
      <c r="B13" s="10" t="s">
        <v>116</v>
      </c>
      <c r="C13" s="11">
        <v>1.15740740740741E-4</v>
      </c>
      <c r="D13" s="12">
        <f t="shared" si="0"/>
        <v>9.6899224806201792E-3</v>
      </c>
      <c r="E13" s="12">
        <f t="shared" si="1"/>
        <v>5.1572975760701507E-3</v>
      </c>
      <c r="F13" s="11">
        <v>8.1018518518518503E-5</v>
      </c>
      <c r="G13" s="12">
        <f t="shared" si="2"/>
        <v>3.4999999999999996E-2</v>
      </c>
      <c r="H13" s="12">
        <f t="shared" si="3"/>
        <v>1.4799154334038068E-2</v>
      </c>
      <c r="I13" s="11">
        <v>0</v>
      </c>
      <c r="J13" s="12">
        <f t="shared" si="4"/>
        <v>0</v>
      </c>
      <c r="K13" s="12">
        <f t="shared" si="5"/>
        <v>0</v>
      </c>
      <c r="L13" s="13">
        <f t="shared" si="8"/>
        <v>1.9675925925925951E-4</v>
      </c>
      <c r="M13" s="12">
        <f t="shared" si="6"/>
        <v>9.9241097489784144E-3</v>
      </c>
      <c r="N13" s="14">
        <f t="shared" si="7"/>
        <v>5.1845074717901864E-3</v>
      </c>
    </row>
    <row r="14" spans="2:14" x14ac:dyDescent="0.25">
      <c r="B14" s="10" t="s">
        <v>117</v>
      </c>
      <c r="C14" s="11">
        <v>1.8518518518518501E-4</v>
      </c>
      <c r="D14" s="12">
        <f t="shared" si="0"/>
        <v>1.5503875968992237E-2</v>
      </c>
      <c r="E14" s="12">
        <f t="shared" si="1"/>
        <v>8.2516761217122144E-3</v>
      </c>
      <c r="F14" s="11">
        <v>1.2731481481481499E-4</v>
      </c>
      <c r="G14" s="12">
        <f t="shared" si="2"/>
        <v>5.5000000000000084E-2</v>
      </c>
      <c r="H14" s="12">
        <f t="shared" si="3"/>
        <v>2.3255813953488431E-2</v>
      </c>
      <c r="I14" s="11">
        <v>1.8518518518518501E-4</v>
      </c>
      <c r="J14" s="12">
        <f t="shared" si="4"/>
        <v>3.3264033264033245E-2</v>
      </c>
      <c r="K14" s="12">
        <f t="shared" si="5"/>
        <v>1.8454440599769303E-2</v>
      </c>
      <c r="L14" s="13">
        <f t="shared" si="8"/>
        <v>4.9768518518518499E-4</v>
      </c>
      <c r="M14" s="12">
        <f t="shared" si="6"/>
        <v>2.51021599532983E-2</v>
      </c>
      <c r="N14" s="14">
        <f t="shared" si="7"/>
        <v>1.3113754193351626E-2</v>
      </c>
    </row>
    <row r="15" spans="2:14" x14ac:dyDescent="0.25">
      <c r="B15" s="131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 t="shared" si="6"/>
        <v>0</v>
      </c>
      <c r="N15" s="14">
        <f t="shared" si="7"/>
        <v>0</v>
      </c>
    </row>
    <row r="16" spans="2:14" x14ac:dyDescent="0.25">
      <c r="B16" s="10" t="s">
        <v>141</v>
      </c>
      <c r="C16" s="11">
        <v>2.5462962962962999E-4</v>
      </c>
      <c r="D16" s="12">
        <f t="shared" si="0"/>
        <v>2.1317829457364375E-2</v>
      </c>
      <c r="E16" s="12">
        <f t="shared" si="1"/>
        <v>1.1346054667354321E-2</v>
      </c>
      <c r="F16" s="11">
        <v>5.78703703703704E-5</v>
      </c>
      <c r="G16" s="12">
        <f t="shared" si="2"/>
        <v>2.5000000000000015E-2</v>
      </c>
      <c r="H16" s="12">
        <f t="shared" si="3"/>
        <v>1.0570824524312914E-2</v>
      </c>
      <c r="I16" s="11">
        <v>1.6203703703703701E-4</v>
      </c>
      <c r="J16" s="12">
        <f t="shared" si="4"/>
        <v>2.9106029106029111E-2</v>
      </c>
      <c r="K16" s="12">
        <f t="shared" si="5"/>
        <v>1.614763552479815E-2</v>
      </c>
      <c r="L16" s="13">
        <f t="shared" si="8"/>
        <v>4.7453703703703742E-4</v>
      </c>
      <c r="M16" s="12">
        <f t="shared" si="6"/>
        <v>2.3934617629889104E-2</v>
      </c>
      <c r="N16" s="14">
        <f t="shared" si="7"/>
        <v>1.2503812137846914E-2</v>
      </c>
    </row>
    <row r="17" spans="2:14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/>
    </row>
    <row r="18" spans="2:14" ht="15.75" thickBot="1" x14ac:dyDescent="0.3">
      <c r="B18" s="10" t="s">
        <v>13</v>
      </c>
      <c r="C18" s="11">
        <v>7.7546296296296304E-4</v>
      </c>
      <c r="D18" s="12">
        <f t="shared" si="0"/>
        <v>6.4922480620155057E-2</v>
      </c>
      <c r="E18" s="12">
        <f t="shared" si="1"/>
        <v>3.4553893759669933E-2</v>
      </c>
      <c r="F18" s="11">
        <v>0</v>
      </c>
      <c r="G18" s="12">
        <f t="shared" si="2"/>
        <v>0</v>
      </c>
      <c r="H18" s="12">
        <f t="shared" si="3"/>
        <v>0</v>
      </c>
      <c r="I18" s="11">
        <v>3.2407407407407401E-4</v>
      </c>
      <c r="J18" s="12">
        <f t="shared" si="4"/>
        <v>5.8212058212058222E-2</v>
      </c>
      <c r="K18" s="12">
        <f t="shared" si="5"/>
        <v>3.22952710495963E-2</v>
      </c>
      <c r="L18" s="13">
        <f t="shared" si="8"/>
        <v>1.0995370370370371E-3</v>
      </c>
      <c r="M18" s="12">
        <f t="shared" si="6"/>
        <v>5.5458260361938128E-2</v>
      </c>
      <c r="N18" s="14">
        <f>IFERROR(L18/L$30,0)</f>
        <v>2.8972247636474536E-2</v>
      </c>
    </row>
    <row r="19" spans="2:14" ht="16.5" thickTop="1" thickBot="1" x14ac:dyDescent="0.3">
      <c r="B19" s="31" t="s">
        <v>3</v>
      </c>
      <c r="C19" s="32">
        <f>SUM(C7:C18)</f>
        <v>1.1944444444444442E-2</v>
      </c>
      <c r="D19" s="33">
        <f>IFERROR(SUM(D7:D18),0)</f>
        <v>0.99999999999999978</v>
      </c>
      <c r="E19" s="33">
        <f>IFERROR(SUM(E7:E18),0)</f>
        <v>0.53223310985043815</v>
      </c>
      <c r="F19" s="32">
        <f>SUM(F7:F18)</f>
        <v>2.3148148148148147E-3</v>
      </c>
      <c r="G19" s="33">
        <f>IFERROR(SUM(G7:G18),0)</f>
        <v>1</v>
      </c>
      <c r="H19" s="33">
        <f>IFERROR(SUM(H7:H18),0)</f>
        <v>0.42283298097251626</v>
      </c>
      <c r="I19" s="32">
        <f>SUM(I7:I18)</f>
        <v>5.5671296296296276E-3</v>
      </c>
      <c r="J19" s="33">
        <f>IFERROR(SUM(J7:J18),0)</f>
        <v>1</v>
      </c>
      <c r="K19" s="33">
        <f>IFERROR(SUM(K7:K18),0)</f>
        <v>0.55478662053056493</v>
      </c>
      <c r="L19" s="32">
        <f>SUM(L7:L18)</f>
        <v>1.9826388888888886E-2</v>
      </c>
      <c r="M19" s="33">
        <f>IFERROR(SUM(M7:M18),0)</f>
        <v>0.99999999999999978</v>
      </c>
      <c r="N19" s="34">
        <f>IFERROR(SUM(N7:N18),0)</f>
        <v>0.52241537053979847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6" t="s">
        <v>5</v>
      </c>
      <c r="L21" s="16" t="s">
        <v>53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5.48611111111111E-3</v>
      </c>
      <c r="D22" s="19"/>
      <c r="E22" s="12">
        <f>IFERROR(C22/C$30,0)</f>
        <v>0.24445590510572454</v>
      </c>
      <c r="F22" s="11">
        <v>1.63194444444444E-3</v>
      </c>
      <c r="G22" s="19"/>
      <c r="H22" s="12">
        <f>IFERROR(F22/F$30,0)</f>
        <v>0.29809725158562317</v>
      </c>
      <c r="I22" s="11">
        <v>2.0370370370370399E-3</v>
      </c>
      <c r="J22" s="19"/>
      <c r="K22" s="12">
        <f>IFERROR(I22/I$30,0)</f>
        <v>0.20299884659746278</v>
      </c>
      <c r="L22" s="13">
        <f>SUM(C22,F22,I22)</f>
        <v>9.1550925925925897E-3</v>
      </c>
      <c r="M22" s="19"/>
      <c r="N22" s="14">
        <f>IFERROR(L22/L$30,0)</f>
        <v>0.24123208295211948</v>
      </c>
    </row>
    <row r="23" spans="2:14" x14ac:dyDescent="0.25">
      <c r="B23" s="18" t="s">
        <v>16</v>
      </c>
      <c r="C23" s="11">
        <v>6.01851851851852E-4</v>
      </c>
      <c r="D23" s="19"/>
      <c r="E23" s="12">
        <f t="shared" ref="E23:E27" si="9">IFERROR(C23/C$30,0)</f>
        <v>2.6817947395564729E-2</v>
      </c>
      <c r="F23" s="11">
        <v>3.3564814814814801E-4</v>
      </c>
      <c r="G23" s="19"/>
      <c r="H23" s="12">
        <f t="shared" ref="H23:H27" si="10">IFERROR(F23/F$30,0)</f>
        <v>6.1310782241014841E-2</v>
      </c>
      <c r="I23" s="11">
        <v>4.0509259259259301E-4</v>
      </c>
      <c r="J23" s="19"/>
      <c r="K23" s="12">
        <f t="shared" ref="K23:K27" si="11">IFERROR(I23/I$30,0)</f>
        <v>4.0369088811995427E-2</v>
      </c>
      <c r="L23" s="13">
        <f t="shared" ref="L23:L27" si="12">SUM(C23,F23,I23)</f>
        <v>1.3425925925925929E-3</v>
      </c>
      <c r="M23" s="19"/>
      <c r="N23" s="14">
        <f t="shared" ref="N23:N27" si="13">IFERROR(L23/L$30,0)</f>
        <v>3.5376639219274177E-2</v>
      </c>
    </row>
    <row r="24" spans="2:14" x14ac:dyDescent="0.25">
      <c r="B24" s="18" t="s">
        <v>17</v>
      </c>
      <c r="C24" s="11">
        <v>2.31481481481481E-4</v>
      </c>
      <c r="D24" s="19"/>
      <c r="E24" s="12">
        <f t="shared" si="9"/>
        <v>1.0314595152140256E-2</v>
      </c>
      <c r="F24" s="11">
        <v>2.5462962962962999E-4</v>
      </c>
      <c r="G24" s="19"/>
      <c r="H24" s="12">
        <f t="shared" si="10"/>
        <v>4.6511627906976862E-2</v>
      </c>
      <c r="I24" s="11">
        <v>2.4305555555555601E-4</v>
      </c>
      <c r="J24" s="19"/>
      <c r="K24" s="12">
        <f t="shared" si="11"/>
        <v>2.4221453287197277E-2</v>
      </c>
      <c r="L24" s="13">
        <f t="shared" si="12"/>
        <v>7.2916666666666703E-4</v>
      </c>
      <c r="M24" s="19"/>
      <c r="N24" s="14">
        <f t="shared" si="13"/>
        <v>1.9213174748398912E-2</v>
      </c>
    </row>
    <row r="25" spans="2:14" x14ac:dyDescent="0.25">
      <c r="B25" s="18" t="s">
        <v>18</v>
      </c>
      <c r="C25" s="11">
        <v>2.1527777777777799E-3</v>
      </c>
      <c r="D25" s="19"/>
      <c r="E25" s="12">
        <f t="shared" si="9"/>
        <v>9.5925734914904678E-2</v>
      </c>
      <c r="F25" s="11">
        <v>5.32407407407407E-4</v>
      </c>
      <c r="G25" s="19"/>
      <c r="H25" s="12">
        <f t="shared" si="10"/>
        <v>9.725158562367868E-2</v>
      </c>
      <c r="I25" s="11">
        <v>7.5231481481481503E-4</v>
      </c>
      <c r="J25" s="19"/>
      <c r="K25" s="12">
        <f t="shared" si="11"/>
        <v>7.4971164936562876E-2</v>
      </c>
      <c r="L25" s="13">
        <f t="shared" si="12"/>
        <v>3.4375000000000022E-3</v>
      </c>
      <c r="M25" s="19"/>
      <c r="N25" s="14">
        <f t="shared" si="13"/>
        <v>9.0576395242452021E-2</v>
      </c>
    </row>
    <row r="26" spans="2:14" x14ac:dyDescent="0.25">
      <c r="B26" s="18" t="s">
        <v>19</v>
      </c>
      <c r="C26" s="11">
        <v>1.55092592592593E-3</v>
      </c>
      <c r="D26" s="19"/>
      <c r="E26" s="12">
        <f t="shared" si="9"/>
        <v>6.9107787519340047E-2</v>
      </c>
      <c r="F26" s="11">
        <v>2.31481481481481E-4</v>
      </c>
      <c r="G26" s="19"/>
      <c r="H26" s="12">
        <f t="shared" si="10"/>
        <v>4.2283298097251544E-2</v>
      </c>
      <c r="I26" s="11">
        <v>6.9444444444444404E-4</v>
      </c>
      <c r="J26" s="19"/>
      <c r="K26" s="12">
        <f t="shared" si="11"/>
        <v>6.9204152249134898E-2</v>
      </c>
      <c r="L26" s="13">
        <f t="shared" si="12"/>
        <v>2.4768518518518551E-3</v>
      </c>
      <c r="M26" s="19"/>
      <c r="N26" s="14">
        <f t="shared" si="13"/>
        <v>6.5263799939005884E-2</v>
      </c>
    </row>
    <row r="27" spans="2:14" ht="15.75" thickBot="1" x14ac:dyDescent="0.3">
      <c r="B27" s="23" t="s">
        <v>20</v>
      </c>
      <c r="C27" s="20">
        <v>4.7453703703703698E-4</v>
      </c>
      <c r="D27" s="24"/>
      <c r="E27" s="21">
        <f t="shared" si="9"/>
        <v>2.1144920061887566E-2</v>
      </c>
      <c r="F27" s="20">
        <v>1.7361111111111101E-4</v>
      </c>
      <c r="G27" s="24"/>
      <c r="H27" s="21">
        <f t="shared" si="10"/>
        <v>3.1712473572938701E-2</v>
      </c>
      <c r="I27" s="20">
        <v>3.3564814814814801E-4</v>
      </c>
      <c r="J27" s="24"/>
      <c r="K27" s="21">
        <f t="shared" si="11"/>
        <v>3.3448673587081874E-2</v>
      </c>
      <c r="L27" s="13">
        <f t="shared" si="12"/>
        <v>9.8379629629629598E-4</v>
      </c>
      <c r="M27" s="24"/>
      <c r="N27" s="22">
        <f t="shared" si="13"/>
        <v>2.5922537358950892E-2</v>
      </c>
    </row>
    <row r="28" spans="2:14" ht="16.5" thickTop="1" thickBot="1" x14ac:dyDescent="0.3">
      <c r="B28" s="31" t="s">
        <v>3</v>
      </c>
      <c r="C28" s="32">
        <f>SUM(C22:C27)</f>
        <v>1.049768518518519E-2</v>
      </c>
      <c r="D28" s="33"/>
      <c r="E28" s="33">
        <f>IFERROR(SUM(E22:E27),0)</f>
        <v>0.46776689014956185</v>
      </c>
      <c r="F28" s="32">
        <f>SUM(F22:F27)</f>
        <v>3.159722222222217E-3</v>
      </c>
      <c r="G28" s="33"/>
      <c r="H28" s="33">
        <f>IFERROR(SUM(H22:H27),0)</f>
        <v>0.5771670190274838</v>
      </c>
      <c r="I28" s="32">
        <f>SUM(I22:I27)</f>
        <v>4.4675925925925959E-3</v>
      </c>
      <c r="J28" s="33"/>
      <c r="K28" s="33">
        <f>IFERROR(SUM(K22:K27),0)</f>
        <v>0.44521337946943512</v>
      </c>
      <c r="L28" s="32">
        <f>SUM(L22:L27)</f>
        <v>1.8125000000000002E-2</v>
      </c>
      <c r="M28" s="33"/>
      <c r="N28" s="34">
        <f>IFERROR(SUM(N22:N27),0)</f>
        <v>0.47758462946020136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2.2442129629629631E-2</v>
      </c>
      <c r="D30" s="35"/>
      <c r="E30" s="36">
        <f>IFERROR(SUM(E19,E28),0)</f>
        <v>1</v>
      </c>
      <c r="F30" s="32">
        <f>SUM(F19,F28)</f>
        <v>5.4745370370370312E-3</v>
      </c>
      <c r="G30" s="35"/>
      <c r="H30" s="36">
        <f>IFERROR(SUM(H19,H28),0)</f>
        <v>1</v>
      </c>
      <c r="I30" s="32">
        <f>SUM(I19,I28)</f>
        <v>1.0034722222222223E-2</v>
      </c>
      <c r="J30" s="35"/>
      <c r="K30" s="36">
        <f>IFERROR(SUM(K19,K28),0)</f>
        <v>1</v>
      </c>
      <c r="L30" s="37">
        <f>SUM(L19,L28)</f>
        <v>3.7951388888888889E-2</v>
      </c>
      <c r="M30" s="35"/>
      <c r="N30" s="38">
        <f>IFERROR(SUM(N19,N28),0)</f>
        <v>0.99999999999999978</v>
      </c>
    </row>
    <row r="31" spans="2:14" ht="66" customHeight="1" thickTop="1" thickBot="1" x14ac:dyDescent="0.3">
      <c r="B31" s="138" t="s">
        <v>123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40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1"/>
  <sheetViews>
    <sheetView showGridLines="0" showZeros="0" view="pageBreakPreview" zoomScale="110" zoomScaleNormal="80" zoomScaleSheetLayoutView="11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41" t="s">
        <v>42</v>
      </c>
      <c r="C3" s="142"/>
      <c r="D3" s="142"/>
      <c r="E3" s="142"/>
      <c r="F3" s="142"/>
      <c r="G3" s="142"/>
      <c r="H3" s="142"/>
      <c r="I3" s="142"/>
      <c r="J3" s="142"/>
      <c r="K3" s="143"/>
    </row>
    <row r="4" spans="2:11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6"/>
    </row>
    <row r="5" spans="2:11" x14ac:dyDescent="0.25">
      <c r="B5" s="39"/>
      <c r="C5" s="147" t="s">
        <v>25</v>
      </c>
      <c r="D5" s="147"/>
      <c r="E5" s="147"/>
      <c r="F5" s="147" t="s">
        <v>26</v>
      </c>
      <c r="G5" s="147"/>
      <c r="H5" s="147"/>
      <c r="I5" s="147" t="s">
        <v>27</v>
      </c>
      <c r="J5" s="147"/>
      <c r="K5" s="148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0</v>
      </c>
      <c r="D7" s="12">
        <f t="shared" ref="D7:D18" si="0">IFERROR(C7/C$19,0)</f>
        <v>0</v>
      </c>
      <c r="E7" s="12">
        <f t="shared" ref="E7:E18" si="1">IFERROR(C7/C$30,0)</f>
        <v>0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0</v>
      </c>
      <c r="J7" s="12">
        <f t="shared" ref="J7:J18" si="4">IFERROR(I7/I$19,0)</f>
        <v>0</v>
      </c>
      <c r="K7" s="14">
        <f t="shared" ref="K7:K18" si="5">IFERROR(I7/I$30,0)</f>
        <v>0</v>
      </c>
    </row>
    <row r="8" spans="2:11" x14ac:dyDescent="0.25">
      <c r="B8" s="131" t="s">
        <v>110</v>
      </c>
      <c r="C8" s="11">
        <v>2.6620370370370399E-4</v>
      </c>
      <c r="D8" s="12">
        <f t="shared" si="0"/>
        <v>0.15131578947368426</v>
      </c>
      <c r="E8" s="12">
        <f t="shared" si="1"/>
        <v>3.0463576158940426E-2</v>
      </c>
      <c r="F8" s="11">
        <v>0</v>
      </c>
      <c r="G8" s="12">
        <f t="shared" si="2"/>
        <v>0</v>
      </c>
      <c r="H8" s="12">
        <f t="shared" si="3"/>
        <v>0</v>
      </c>
      <c r="I8" s="11">
        <v>2.6620370370370399E-4</v>
      </c>
      <c r="J8" s="12">
        <f t="shared" si="4"/>
        <v>0.11165048543689339</v>
      </c>
      <c r="K8" s="14">
        <f t="shared" si="5"/>
        <v>2.4811218985976314E-2</v>
      </c>
    </row>
    <row r="9" spans="2:11" x14ac:dyDescent="0.25">
      <c r="B9" s="10" t="s">
        <v>48</v>
      </c>
      <c r="C9" s="11">
        <v>7.1759259259259302E-4</v>
      </c>
      <c r="D9" s="12">
        <f t="shared" si="0"/>
        <v>0.4078947368421052</v>
      </c>
      <c r="E9" s="12">
        <f t="shared" si="1"/>
        <v>8.2119205298013281E-2</v>
      </c>
      <c r="F9" s="11">
        <v>6.2500000000000001E-4</v>
      </c>
      <c r="G9" s="12">
        <f t="shared" si="2"/>
        <v>1</v>
      </c>
      <c r="H9" s="12">
        <f t="shared" si="3"/>
        <v>0.31395348837209341</v>
      </c>
      <c r="I9" s="11">
        <v>1.3425925925925901E-3</v>
      </c>
      <c r="J9" s="12">
        <f t="shared" si="4"/>
        <v>0.56310679611650416</v>
      </c>
      <c r="K9" s="14">
        <f t="shared" si="5"/>
        <v>0.12513484358144539</v>
      </c>
    </row>
    <row r="10" spans="2:11" x14ac:dyDescent="0.25">
      <c r="B10" s="10" t="s">
        <v>11</v>
      </c>
      <c r="C10" s="11">
        <v>2.6620370370370399E-4</v>
      </c>
      <c r="D10" s="12">
        <f t="shared" si="0"/>
        <v>0.15131578947368426</v>
      </c>
      <c r="E10" s="12">
        <f t="shared" si="1"/>
        <v>3.0463576158940426E-2</v>
      </c>
      <c r="F10" s="11">
        <v>0</v>
      </c>
      <c r="G10" s="12">
        <f t="shared" si="2"/>
        <v>0</v>
      </c>
      <c r="H10" s="12">
        <f t="shared" si="3"/>
        <v>0</v>
      </c>
      <c r="I10" s="11">
        <v>2.6620370370370399E-4</v>
      </c>
      <c r="J10" s="12">
        <f t="shared" si="4"/>
        <v>0.11165048543689339</v>
      </c>
      <c r="K10" s="14">
        <f t="shared" si="5"/>
        <v>2.4811218985976314E-2</v>
      </c>
    </row>
    <row r="11" spans="2:11" x14ac:dyDescent="0.25">
      <c r="B11" s="10" t="s">
        <v>12</v>
      </c>
      <c r="C11" s="11">
        <v>8.1018518518518503E-5</v>
      </c>
      <c r="D11" s="12">
        <f t="shared" si="0"/>
        <v>4.6052631578947324E-2</v>
      </c>
      <c r="E11" s="12">
        <f t="shared" si="1"/>
        <v>9.2715231788079444E-3</v>
      </c>
      <c r="F11" s="11">
        <v>0</v>
      </c>
      <c r="G11" s="12">
        <f t="shared" si="2"/>
        <v>0</v>
      </c>
      <c r="H11" s="12">
        <f t="shared" si="3"/>
        <v>0</v>
      </c>
      <c r="I11" s="11">
        <v>8.1018518518518503E-5</v>
      </c>
      <c r="J11" s="12">
        <f t="shared" si="4"/>
        <v>3.3980582524271857E-2</v>
      </c>
      <c r="K11" s="14">
        <f t="shared" si="5"/>
        <v>7.5512405609493034E-3</v>
      </c>
    </row>
    <row r="12" spans="2:1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152</v>
      </c>
      <c r="C15" s="11">
        <v>4.2824074074074102E-4</v>
      </c>
      <c r="D15" s="12">
        <f t="shared" si="0"/>
        <v>0.24342105263157893</v>
      </c>
      <c r="E15" s="12">
        <f t="shared" si="1"/>
        <v>4.9006622516556318E-2</v>
      </c>
      <c r="F15" s="11">
        <v>0</v>
      </c>
      <c r="G15" s="12">
        <f t="shared" si="2"/>
        <v>0</v>
      </c>
      <c r="H15" s="12">
        <f t="shared" si="3"/>
        <v>0</v>
      </c>
      <c r="I15" s="11">
        <v>4.2824074074074102E-4</v>
      </c>
      <c r="J15" s="12">
        <f t="shared" si="4"/>
        <v>0.17961165048543712</v>
      </c>
      <c r="K15" s="14">
        <f t="shared" si="5"/>
        <v>3.9913700107874928E-2</v>
      </c>
    </row>
    <row r="16" spans="2:11" x14ac:dyDescent="0.25">
      <c r="B16" s="10" t="s">
        <v>141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6.5" thickTop="1" thickBot="1" x14ac:dyDescent="0.3">
      <c r="B19" s="31" t="s">
        <v>3</v>
      </c>
      <c r="C19" s="32">
        <f>SUM(C7:C18)</f>
        <v>1.7592592592592605E-3</v>
      </c>
      <c r="D19" s="33">
        <f>IFERROR(SUM(D7:D18),0)</f>
        <v>1</v>
      </c>
      <c r="E19" s="33">
        <f>IFERROR(SUM(E7:E18),0)</f>
        <v>0.2013245033112584</v>
      </c>
      <c r="F19" s="32">
        <f>SUM(F7:F18)</f>
        <v>6.2500000000000001E-4</v>
      </c>
      <c r="G19" s="33">
        <f>IFERROR(SUM(G7:G18),0)</f>
        <v>1</v>
      </c>
      <c r="H19" s="33">
        <f>IFERROR(SUM(H7:H18),0)</f>
        <v>0.31395348837209341</v>
      </c>
      <c r="I19" s="32">
        <f>SUM(I7:I18)</f>
        <v>2.3842592592592578E-3</v>
      </c>
      <c r="J19" s="33">
        <f>IFERROR(SUM(J7:J18),0)</f>
        <v>0.99999999999999989</v>
      </c>
      <c r="K19" s="34">
        <f>IFERROR(SUM(K7:K18),0)</f>
        <v>0.22222222222222227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1.3657407407407401E-3</v>
      </c>
      <c r="D22" s="19"/>
      <c r="E22" s="12">
        <f>IFERROR(C22/C$30,0)</f>
        <v>0.15629139072847673</v>
      </c>
      <c r="F22" s="11">
        <v>1.0879629629629601E-3</v>
      </c>
      <c r="G22" s="19"/>
      <c r="H22" s="12">
        <f>IFERROR(F22/F$30,0)</f>
        <v>0.54651162790697594</v>
      </c>
      <c r="I22" s="11">
        <v>2.4537037037037001E-3</v>
      </c>
      <c r="J22" s="19"/>
      <c r="K22" s="14">
        <f>IFERROR(I22/I$30,0)</f>
        <v>0.22869471413160719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7.2916666666666703E-4</v>
      </c>
      <c r="D25" s="19"/>
      <c r="E25" s="12">
        <f t="shared" si="6"/>
        <v>8.3443708609271555E-2</v>
      </c>
      <c r="F25" s="11">
        <v>2.7777777777777799E-4</v>
      </c>
      <c r="G25" s="19"/>
      <c r="H25" s="12">
        <f t="shared" si="7"/>
        <v>0.13953488372093051</v>
      </c>
      <c r="I25" s="11">
        <v>1.0069444444444401E-3</v>
      </c>
      <c r="J25" s="19"/>
      <c r="K25" s="14">
        <f t="shared" si="8"/>
        <v>9.3851132686083819E-2</v>
      </c>
    </row>
    <row r="26" spans="2:11" x14ac:dyDescent="0.25">
      <c r="B26" s="18" t="s">
        <v>19</v>
      </c>
      <c r="C26" s="11">
        <v>4.8842592592592601E-3</v>
      </c>
      <c r="D26" s="19"/>
      <c r="E26" s="12">
        <f t="shared" si="6"/>
        <v>0.55894039735099343</v>
      </c>
      <c r="F26" s="11">
        <v>0</v>
      </c>
      <c r="G26" s="19"/>
      <c r="H26" s="12">
        <f t="shared" si="7"/>
        <v>0</v>
      </c>
      <c r="I26" s="11">
        <v>4.8842592592592601E-3</v>
      </c>
      <c r="J26" s="19"/>
      <c r="K26" s="14">
        <f t="shared" si="8"/>
        <v>0.45523193096008674</v>
      </c>
    </row>
    <row r="27" spans="2:1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ht="16.5" thickTop="1" thickBot="1" x14ac:dyDescent="0.3">
      <c r="B28" s="31" t="s">
        <v>3</v>
      </c>
      <c r="C28" s="32">
        <f>SUM(C22:C27)</f>
        <v>6.9791666666666674E-3</v>
      </c>
      <c r="D28" s="33"/>
      <c r="E28" s="33">
        <f>IFERROR(SUM(E22:E27),0)</f>
        <v>0.79867549668874172</v>
      </c>
      <c r="F28" s="32">
        <f>SUM(F22:F27)</f>
        <v>1.3657407407407381E-3</v>
      </c>
      <c r="G28" s="33"/>
      <c r="H28" s="33">
        <f>IFERROR(SUM(H22:H27),0)</f>
        <v>0.68604651162790642</v>
      </c>
      <c r="I28" s="32">
        <f>SUM(I22:I27)</f>
        <v>8.3449074074073998E-3</v>
      </c>
      <c r="J28" s="33"/>
      <c r="K28" s="34">
        <f>IFERROR(SUM(K22:K27),0)</f>
        <v>0.77777777777777768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8.7384259259259273E-3</v>
      </c>
      <c r="D30" s="35"/>
      <c r="E30" s="36">
        <f>IFERROR(SUM(E19,E28),0)</f>
        <v>1</v>
      </c>
      <c r="F30" s="32">
        <f>SUM(F19,F28)</f>
        <v>1.9907407407407382E-3</v>
      </c>
      <c r="G30" s="35"/>
      <c r="H30" s="36">
        <f>IFERROR(SUM(H19,H28),0)</f>
        <v>0.99999999999999978</v>
      </c>
      <c r="I30" s="32">
        <f>SUM(I19,I28)</f>
        <v>1.0729166666666658E-2</v>
      </c>
      <c r="J30" s="35"/>
      <c r="K30" s="38">
        <f>IFERROR(SUM(K19,K28),0)</f>
        <v>1</v>
      </c>
    </row>
    <row r="31" spans="2:11" ht="66" customHeight="1" thickTop="1" thickBot="1" x14ac:dyDescent="0.3">
      <c r="B31" s="138" t="s">
        <v>122</v>
      </c>
      <c r="C31" s="139"/>
      <c r="D31" s="139"/>
      <c r="E31" s="139"/>
      <c r="F31" s="139"/>
      <c r="G31" s="139"/>
      <c r="H31" s="139"/>
      <c r="I31" s="139"/>
      <c r="J31" s="139"/>
      <c r="K31" s="14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1"/>
  <sheetViews>
    <sheetView showGridLines="0" showZeros="0" view="pageBreakPreview" zoomScale="110" zoomScaleNormal="80" zoomScaleSheetLayoutView="110" workbookViewId="0">
      <selection activeCell="B16" sqref="B16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7109375" style="6" customWidth="1"/>
    <col min="7" max="7" width="10.7109375" style="5" customWidth="1"/>
    <col min="8" max="8" width="10.7109375" style="6" customWidth="1"/>
    <col min="9" max="11" width="10.7109375" style="5" customWidth="1"/>
    <col min="12" max="16384" width="8.85546875" style="5"/>
  </cols>
  <sheetData>
    <row r="2" spans="2:11" ht="15.75" thickBot="1" x14ac:dyDescent="0.3"/>
    <row r="3" spans="2:11" x14ac:dyDescent="0.25">
      <c r="B3" s="141" t="s">
        <v>45</v>
      </c>
      <c r="C3" s="142"/>
      <c r="D3" s="142"/>
      <c r="E3" s="142"/>
      <c r="F3" s="142"/>
      <c r="G3" s="142"/>
      <c r="H3" s="142"/>
      <c r="I3" s="142"/>
      <c r="J3" s="142"/>
      <c r="K3" s="143"/>
    </row>
    <row r="4" spans="2:11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6"/>
    </row>
    <row r="5" spans="2:11" x14ac:dyDescent="0.25">
      <c r="B5" s="39"/>
      <c r="C5" s="147" t="s">
        <v>25</v>
      </c>
      <c r="D5" s="147"/>
      <c r="E5" s="147"/>
      <c r="F5" s="147" t="s">
        <v>26</v>
      </c>
      <c r="G5" s="147"/>
      <c r="H5" s="147"/>
      <c r="I5" s="147" t="s">
        <v>27</v>
      </c>
      <c r="J5" s="147"/>
      <c r="K5" s="148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4.3981481481481503E-4</v>
      </c>
      <c r="D7" s="12">
        <f t="shared" ref="D7:D18" si="0">IFERROR(C7/C$19,0)</f>
        <v>7.4509803921568682E-2</v>
      </c>
      <c r="E7" s="12">
        <f t="shared" ref="E7:E18" si="1">IFERROR(C7/C$30,0)</f>
        <v>2.9163468917881828E-2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4.3981481481481503E-4</v>
      </c>
      <c r="J7" s="12">
        <f t="shared" ref="J7:J18" si="4">IFERROR(I7/I$19,0)</f>
        <v>4.4032444959443827E-2</v>
      </c>
      <c r="K7" s="14">
        <f t="shared" ref="K7:K18" si="5">IFERROR(I7/I$30,0)</f>
        <v>1.9658561821003631E-2</v>
      </c>
    </row>
    <row r="8" spans="2:11" x14ac:dyDescent="0.25">
      <c r="B8" s="131" t="s">
        <v>110</v>
      </c>
      <c r="C8" s="11">
        <v>1.85185185185185E-3</v>
      </c>
      <c r="D8" s="12">
        <f t="shared" si="0"/>
        <v>0.31372549019607815</v>
      </c>
      <c r="E8" s="12">
        <f t="shared" si="1"/>
        <v>0.12279355333844962</v>
      </c>
      <c r="F8" s="11">
        <v>0</v>
      </c>
      <c r="G8" s="12">
        <f t="shared" si="2"/>
        <v>0</v>
      </c>
      <c r="H8" s="12">
        <f t="shared" si="3"/>
        <v>0</v>
      </c>
      <c r="I8" s="11">
        <v>1.85185185185185E-3</v>
      </c>
      <c r="J8" s="12">
        <f t="shared" si="4"/>
        <v>0.18539976825028953</v>
      </c>
      <c r="K8" s="14">
        <f t="shared" si="5"/>
        <v>8.2772891877909899E-2</v>
      </c>
    </row>
    <row r="9" spans="2:11" x14ac:dyDescent="0.25">
      <c r="B9" s="10" t="s">
        <v>48</v>
      </c>
      <c r="C9" s="11">
        <v>1.85185185185185E-3</v>
      </c>
      <c r="D9" s="12">
        <f t="shared" si="0"/>
        <v>0.31372549019607815</v>
      </c>
      <c r="E9" s="12">
        <f t="shared" si="1"/>
        <v>0.12279355333844962</v>
      </c>
      <c r="F9" s="11">
        <v>1.21527777777778E-3</v>
      </c>
      <c r="G9" s="12">
        <f t="shared" si="2"/>
        <v>0.29745042492917895</v>
      </c>
      <c r="H9" s="12">
        <f t="shared" si="3"/>
        <v>0.1666666666666668</v>
      </c>
      <c r="I9" s="11">
        <v>3.0671296296296302E-3</v>
      </c>
      <c r="J9" s="12">
        <f t="shared" si="4"/>
        <v>0.30706836616454236</v>
      </c>
      <c r="K9" s="14">
        <f t="shared" si="5"/>
        <v>0.13709260217278843</v>
      </c>
    </row>
    <row r="10" spans="2:11" x14ac:dyDescent="0.25">
      <c r="B10" s="10" t="s">
        <v>11</v>
      </c>
      <c r="C10" s="11">
        <v>1.0185185185185199E-3</v>
      </c>
      <c r="D10" s="12">
        <f t="shared" si="0"/>
        <v>0.17254901960784341</v>
      </c>
      <c r="E10" s="12">
        <f t="shared" si="1"/>
        <v>6.7536454336147453E-2</v>
      </c>
      <c r="F10" s="11">
        <v>7.2916666666666703E-4</v>
      </c>
      <c r="G10" s="12">
        <f t="shared" si="2"/>
        <v>0.17847025495750712</v>
      </c>
      <c r="H10" s="12">
        <f t="shared" si="3"/>
        <v>9.999999999999995E-2</v>
      </c>
      <c r="I10" s="11">
        <v>1.74768518518519E-3</v>
      </c>
      <c r="J10" s="12">
        <f t="shared" si="4"/>
        <v>0.17497103128621139</v>
      </c>
      <c r="K10" s="14">
        <f t="shared" si="5"/>
        <v>7.8116916709777759E-2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152</v>
      </c>
      <c r="C15" s="11">
        <v>3.1250000000000001E-4</v>
      </c>
      <c r="D15" s="12">
        <f t="shared" si="0"/>
        <v>5.2941176470588248E-2</v>
      </c>
      <c r="E15" s="12">
        <f t="shared" si="1"/>
        <v>2.0721412125863394E-2</v>
      </c>
      <c r="F15" s="11">
        <v>9.1435185185185196E-4</v>
      </c>
      <c r="G15" s="12">
        <f t="shared" si="2"/>
        <v>0.22379603399433426</v>
      </c>
      <c r="H15" s="12">
        <f t="shared" si="3"/>
        <v>0.12539682539682528</v>
      </c>
      <c r="I15" s="11">
        <v>1.2268518518518501E-3</v>
      </c>
      <c r="J15" s="12">
        <f t="shared" si="4"/>
        <v>0.12282734646581675</v>
      </c>
      <c r="K15" s="14">
        <f t="shared" si="5"/>
        <v>5.4837040869115283E-2</v>
      </c>
    </row>
    <row r="16" spans="2:11" x14ac:dyDescent="0.25">
      <c r="B16" s="10" t="s">
        <v>141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4.2824074074074102E-4</v>
      </c>
      <c r="D18" s="12">
        <f t="shared" si="0"/>
        <v>7.2549019607843199E-2</v>
      </c>
      <c r="E18" s="12">
        <f t="shared" si="1"/>
        <v>2.8396009209516519E-2</v>
      </c>
      <c r="F18" s="11">
        <v>1.2268518518518501E-3</v>
      </c>
      <c r="G18" s="12">
        <f t="shared" si="2"/>
        <v>0.30028328611897964</v>
      </c>
      <c r="H18" s="12">
        <f t="shared" si="3"/>
        <v>0.16825396825396785</v>
      </c>
      <c r="I18" s="11">
        <v>1.65509259259259E-3</v>
      </c>
      <c r="J18" s="12">
        <f t="shared" si="4"/>
        <v>0.16570104287369616</v>
      </c>
      <c r="K18" s="14">
        <f t="shared" si="5"/>
        <v>7.3978272115881927E-2</v>
      </c>
    </row>
    <row r="19" spans="2:11" ht="16.5" thickTop="1" thickBot="1" x14ac:dyDescent="0.3">
      <c r="B19" s="31" t="s">
        <v>3</v>
      </c>
      <c r="C19" s="32">
        <f>SUM(C7:C18)</f>
        <v>5.9027777777777768E-3</v>
      </c>
      <c r="D19" s="33">
        <f>IFERROR(SUM(D7:D18),0)</f>
        <v>0.99999999999999989</v>
      </c>
      <c r="E19" s="33">
        <f>IFERROR(SUM(E7:E18),0)</f>
        <v>0.39140445126630841</v>
      </c>
      <c r="F19" s="32">
        <f>SUM(F7:F18)</f>
        <v>4.085648148148149E-3</v>
      </c>
      <c r="G19" s="33">
        <f>IFERROR(SUM(G7:G18),0)</f>
        <v>1</v>
      </c>
      <c r="H19" s="33">
        <f>IFERROR(SUM(H7:H18),0)</f>
        <v>0.56031746031745988</v>
      </c>
      <c r="I19" s="32">
        <f>SUM(I7:I18)</f>
        <v>9.9884259259259249E-3</v>
      </c>
      <c r="J19" s="33">
        <f>IFERROR(SUM(J7:J18),0)</f>
        <v>1</v>
      </c>
      <c r="K19" s="34">
        <f>IFERROR(SUM(K7:K18),0)</f>
        <v>0.44645628556647693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1.0416666666666699E-3</v>
      </c>
      <c r="D22" s="19"/>
      <c r="E22" s="12">
        <f>IFERROR(C22/C$30,0)</f>
        <v>6.9071373752878196E-2</v>
      </c>
      <c r="F22" s="11">
        <v>1.33101851851852E-3</v>
      </c>
      <c r="G22" s="19"/>
      <c r="H22" s="12">
        <f>IFERROR(F22/F$30,0)</f>
        <v>0.18253968253968256</v>
      </c>
      <c r="I22" s="11">
        <v>2.3726851851851899E-3</v>
      </c>
      <c r="J22" s="19"/>
      <c r="K22" s="14">
        <f>IFERROR(I22/I$30,0)</f>
        <v>0.10605276771857237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3.7037037037036999E-3</v>
      </c>
      <c r="D25" s="19"/>
      <c r="E25" s="12">
        <f t="shared" si="6"/>
        <v>0.24558710667689923</v>
      </c>
      <c r="F25" s="11">
        <v>1.2962962962962999E-3</v>
      </c>
      <c r="G25" s="19"/>
      <c r="H25" s="12">
        <f t="shared" si="7"/>
        <v>0.17777777777777812</v>
      </c>
      <c r="I25" s="11">
        <v>5.0000000000000001E-3</v>
      </c>
      <c r="J25" s="19"/>
      <c r="K25" s="14">
        <f t="shared" si="8"/>
        <v>0.22348680807035695</v>
      </c>
    </row>
    <row r="26" spans="2:11" x14ac:dyDescent="0.25">
      <c r="B26" s="18" t="s">
        <v>19</v>
      </c>
      <c r="C26" s="11">
        <v>4.43287037037037E-3</v>
      </c>
      <c r="D26" s="19"/>
      <c r="E26" s="12">
        <f t="shared" si="6"/>
        <v>0.29393706830391403</v>
      </c>
      <c r="F26" s="11">
        <v>5.78703703703704E-4</v>
      </c>
      <c r="G26" s="19"/>
      <c r="H26" s="12">
        <f t="shared" si="7"/>
        <v>7.9365079365079333E-2</v>
      </c>
      <c r="I26" s="11">
        <v>5.0115740740740702E-3</v>
      </c>
      <c r="J26" s="19"/>
      <c r="K26" s="14">
        <f t="shared" si="8"/>
        <v>0.2240041386445937</v>
      </c>
    </row>
    <row r="27" spans="2:1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ht="16.5" thickTop="1" thickBot="1" x14ac:dyDescent="0.3">
      <c r="B28" s="31" t="s">
        <v>3</v>
      </c>
      <c r="C28" s="32">
        <f>SUM(C22:C27)</f>
        <v>9.1782407407407403E-3</v>
      </c>
      <c r="D28" s="33"/>
      <c r="E28" s="33">
        <f>IFERROR(SUM(E22:E27),0)</f>
        <v>0.60859554873369137</v>
      </c>
      <c r="F28" s="32">
        <f>SUM(F22:F27)</f>
        <v>3.2060185185185243E-3</v>
      </c>
      <c r="G28" s="33"/>
      <c r="H28" s="33">
        <f>IFERROR(SUM(H22:H27),0)</f>
        <v>0.43968253968254001</v>
      </c>
      <c r="I28" s="32">
        <f>SUM(I22:I27)</f>
        <v>1.2384259259259262E-2</v>
      </c>
      <c r="J28" s="33"/>
      <c r="K28" s="34">
        <f>IFERROR(SUM(K22:K27),0)</f>
        <v>0.55354371443352302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1.5081018518518518E-2</v>
      </c>
      <c r="D30" s="35"/>
      <c r="E30" s="36">
        <f>IFERROR(SUM(E19,E28),0)</f>
        <v>0.99999999999999978</v>
      </c>
      <c r="F30" s="32">
        <f>SUM(F19,F28)</f>
        <v>7.2916666666666737E-3</v>
      </c>
      <c r="G30" s="35"/>
      <c r="H30" s="36">
        <f>IFERROR(SUM(H19,H28),0)</f>
        <v>0.99999999999999989</v>
      </c>
      <c r="I30" s="32">
        <f>SUM(I19,I28)</f>
        <v>2.2372685185185186E-2</v>
      </c>
      <c r="J30" s="35"/>
      <c r="K30" s="38">
        <f>IFERROR(SUM(K19,K28),0)</f>
        <v>1</v>
      </c>
    </row>
    <row r="31" spans="2:11" ht="66" customHeight="1" thickTop="1" thickBot="1" x14ac:dyDescent="0.3">
      <c r="B31" s="138" t="s">
        <v>122</v>
      </c>
      <c r="C31" s="139"/>
      <c r="D31" s="139"/>
      <c r="E31" s="139"/>
      <c r="F31" s="139"/>
      <c r="G31" s="139"/>
      <c r="H31" s="139"/>
      <c r="I31" s="139"/>
      <c r="J31" s="139"/>
      <c r="K31" s="14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1"/>
  <sheetViews>
    <sheetView showGridLines="0" showZeros="0" view="pageBreakPreview" zoomScale="110" zoomScaleNormal="80" zoomScaleSheetLayoutView="11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41" t="s">
        <v>39</v>
      </c>
      <c r="C3" s="142"/>
      <c r="D3" s="142"/>
      <c r="E3" s="142"/>
      <c r="F3" s="142"/>
      <c r="G3" s="142"/>
      <c r="H3" s="142"/>
      <c r="I3" s="142"/>
      <c r="J3" s="142"/>
      <c r="K3" s="143"/>
    </row>
    <row r="4" spans="2:11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6"/>
    </row>
    <row r="5" spans="2:11" x14ac:dyDescent="0.25">
      <c r="B5" s="39"/>
      <c r="C5" s="147" t="s">
        <v>25</v>
      </c>
      <c r="D5" s="147"/>
      <c r="E5" s="147"/>
      <c r="F5" s="147" t="s">
        <v>26</v>
      </c>
      <c r="G5" s="147"/>
      <c r="H5" s="147"/>
      <c r="I5" s="147" t="s">
        <v>27</v>
      </c>
      <c r="J5" s="147"/>
      <c r="K5" s="148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0</v>
      </c>
      <c r="D7" s="12">
        <f t="shared" ref="D7:D18" si="0">IFERROR(C7/C$19,0)</f>
        <v>0</v>
      </c>
      <c r="E7" s="12">
        <f t="shared" ref="E7:E18" si="1">IFERROR(C7/C$30,0)</f>
        <v>0</v>
      </c>
      <c r="F7" s="11">
        <v>2.19907407407407E-4</v>
      </c>
      <c r="G7" s="12">
        <f t="shared" ref="G7:G18" si="2">IFERROR(F7/F$19,0)</f>
        <v>0.5428571428571427</v>
      </c>
      <c r="H7" s="12">
        <f t="shared" ref="H7:H18" si="3">IFERROR(F7/F$30,0)</f>
        <v>0.18446601941747551</v>
      </c>
      <c r="I7" s="11">
        <v>2.19907407407407E-4</v>
      </c>
      <c r="J7" s="12">
        <f t="shared" ref="J7:J18" si="4">IFERROR(I7/I$19,0)</f>
        <v>3.4926470588235212E-2</v>
      </c>
      <c r="K7" s="14">
        <f t="shared" ref="K7:K18" si="5">IFERROR(I7/I$30,0)</f>
        <v>1.5322580645161255E-2</v>
      </c>
    </row>
    <row r="8" spans="2:11" x14ac:dyDescent="0.25">
      <c r="B8" s="131" t="s">
        <v>110</v>
      </c>
      <c r="C8" s="11">
        <v>0</v>
      </c>
      <c r="D8" s="12">
        <f t="shared" si="0"/>
        <v>0</v>
      </c>
      <c r="E8" s="12">
        <f t="shared" si="1"/>
        <v>0</v>
      </c>
      <c r="F8" s="11">
        <v>0</v>
      </c>
      <c r="G8" s="12">
        <f t="shared" si="2"/>
        <v>0</v>
      </c>
      <c r="H8" s="12">
        <f t="shared" si="3"/>
        <v>0</v>
      </c>
      <c r="I8" s="11">
        <v>0</v>
      </c>
      <c r="J8" s="12">
        <f t="shared" si="4"/>
        <v>0</v>
      </c>
      <c r="K8" s="14">
        <f t="shared" si="5"/>
        <v>0</v>
      </c>
    </row>
    <row r="9" spans="2:11" x14ac:dyDescent="0.25">
      <c r="B9" s="10" t="s">
        <v>48</v>
      </c>
      <c r="C9" s="11">
        <v>4.7453703703703698E-4</v>
      </c>
      <c r="D9" s="12">
        <f t="shared" si="0"/>
        <v>8.0550098231827044E-2</v>
      </c>
      <c r="E9" s="12">
        <f t="shared" si="1"/>
        <v>3.605980650835533E-2</v>
      </c>
      <c r="F9" s="11">
        <v>1.8518518518518501E-4</v>
      </c>
      <c r="G9" s="12">
        <f t="shared" si="2"/>
        <v>0.45714285714285741</v>
      </c>
      <c r="H9" s="12">
        <f t="shared" si="3"/>
        <v>0.15533980582524268</v>
      </c>
      <c r="I9" s="11">
        <v>6.5972222222222203E-4</v>
      </c>
      <c r="J9" s="12">
        <f t="shared" si="4"/>
        <v>0.10477941176470579</v>
      </c>
      <c r="K9" s="14">
        <f t="shared" si="5"/>
        <v>4.5967741935483836E-2</v>
      </c>
    </row>
    <row r="10" spans="2:11" x14ac:dyDescent="0.25">
      <c r="B10" s="10" t="s">
        <v>11</v>
      </c>
      <c r="C10" s="11">
        <v>0</v>
      </c>
      <c r="D10" s="12">
        <f t="shared" si="0"/>
        <v>0</v>
      </c>
      <c r="E10" s="12">
        <f t="shared" si="1"/>
        <v>0</v>
      </c>
      <c r="F10" s="11">
        <v>0</v>
      </c>
      <c r="G10" s="12">
        <f t="shared" si="2"/>
        <v>0</v>
      </c>
      <c r="H10" s="12">
        <f t="shared" si="3"/>
        <v>0</v>
      </c>
      <c r="I10" s="11">
        <v>0</v>
      </c>
      <c r="J10" s="12">
        <f t="shared" si="4"/>
        <v>0</v>
      </c>
      <c r="K10" s="14">
        <f t="shared" si="5"/>
        <v>0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141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5.4166666666666703E-3</v>
      </c>
      <c r="D18" s="12">
        <f t="shared" si="0"/>
        <v>0.91944990176817287</v>
      </c>
      <c r="E18" s="12">
        <f t="shared" si="1"/>
        <v>0.41160949868073921</v>
      </c>
      <c r="F18" s="11">
        <v>0</v>
      </c>
      <c r="G18" s="12">
        <f t="shared" si="2"/>
        <v>0</v>
      </c>
      <c r="H18" s="12">
        <f t="shared" si="3"/>
        <v>0</v>
      </c>
      <c r="I18" s="11">
        <v>5.4166666666666703E-3</v>
      </c>
      <c r="J18" s="12">
        <f t="shared" si="4"/>
        <v>0.86029411764705888</v>
      </c>
      <c r="K18" s="14">
        <f t="shared" si="5"/>
        <v>0.37741935483870975</v>
      </c>
    </row>
    <row r="19" spans="2:11" ht="16.5" thickTop="1" thickBot="1" x14ac:dyDescent="0.3">
      <c r="B19" s="31" t="s">
        <v>3</v>
      </c>
      <c r="C19" s="32">
        <f>SUM(C7:C18)</f>
        <v>5.8912037037037075E-3</v>
      </c>
      <c r="D19" s="33">
        <f>IFERROR(SUM(D7:D18),0)</f>
        <v>0.99999999999999989</v>
      </c>
      <c r="E19" s="33">
        <f>IFERROR(SUM(E7:E18),0)</f>
        <v>0.44766930518909454</v>
      </c>
      <c r="F19" s="32">
        <f>SUM(F7:F18)</f>
        <v>4.0509259259259198E-4</v>
      </c>
      <c r="G19" s="33">
        <f>IFERROR(SUM(G7:G18),0)</f>
        <v>1</v>
      </c>
      <c r="H19" s="33">
        <f>IFERROR(SUM(H7:H18),0)</f>
        <v>0.33980582524271818</v>
      </c>
      <c r="I19" s="32">
        <f>SUM(I7:I18)</f>
        <v>6.2962962962962998E-3</v>
      </c>
      <c r="J19" s="33">
        <f>IFERROR(SUM(J7:J18),0)</f>
        <v>0.99999999999999989</v>
      </c>
      <c r="K19" s="34">
        <f>IFERROR(SUM(K7:K18),0)</f>
        <v>0.43870967741935485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1.57407407407407E-3</v>
      </c>
      <c r="D22" s="19"/>
      <c r="E22" s="12">
        <f>IFERROR(C22/C$30,0)</f>
        <v>0.11961301671064176</v>
      </c>
      <c r="F22" s="11">
        <v>3.4722222222222202E-4</v>
      </c>
      <c r="G22" s="19"/>
      <c r="H22" s="12">
        <f>IFERROR(F22/F$30,0)</f>
        <v>0.29126213592233008</v>
      </c>
      <c r="I22" s="11">
        <v>1.9212962962963001E-3</v>
      </c>
      <c r="J22" s="19"/>
      <c r="K22" s="14">
        <f>IFERROR(I22/I$30,0)</f>
        <v>0.13387096774193569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2.6157407407407401E-3</v>
      </c>
      <c r="D25" s="19"/>
      <c r="E25" s="12">
        <f t="shared" si="6"/>
        <v>0.19876868953386104</v>
      </c>
      <c r="F25" s="11">
        <v>4.3981481481481503E-4</v>
      </c>
      <c r="G25" s="19"/>
      <c r="H25" s="12">
        <f t="shared" si="7"/>
        <v>0.36893203883495185</v>
      </c>
      <c r="I25" s="11">
        <v>3.0555555555555601E-3</v>
      </c>
      <c r="J25" s="19"/>
      <c r="K25" s="14">
        <f t="shared" si="8"/>
        <v>0.21290322580645182</v>
      </c>
    </row>
    <row r="26" spans="2:11" x14ac:dyDescent="0.25">
      <c r="B26" s="18" t="s">
        <v>19</v>
      </c>
      <c r="C26" s="11">
        <v>3.0787037037036998E-3</v>
      </c>
      <c r="D26" s="19"/>
      <c r="E26" s="12">
        <f t="shared" si="6"/>
        <v>0.23394898856640259</v>
      </c>
      <c r="F26" s="11">
        <v>0</v>
      </c>
      <c r="G26" s="19"/>
      <c r="H26" s="12">
        <f t="shared" si="7"/>
        <v>0</v>
      </c>
      <c r="I26" s="11">
        <v>3.0787037037036998E-3</v>
      </c>
      <c r="J26" s="19"/>
      <c r="K26" s="14">
        <f t="shared" si="8"/>
        <v>0.2145161290322577</v>
      </c>
    </row>
    <row r="27" spans="2:1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ht="16.5" thickTop="1" thickBot="1" x14ac:dyDescent="0.3">
      <c r="B28" s="31" t="s">
        <v>3</v>
      </c>
      <c r="C28" s="32">
        <f>SUM(C22:C27)</f>
        <v>7.2685185185185101E-3</v>
      </c>
      <c r="D28" s="33"/>
      <c r="E28" s="33">
        <f>IFERROR(SUM(E22:E27),0)</f>
        <v>0.55233069481090535</v>
      </c>
      <c r="F28" s="32">
        <f>SUM(F22:F27)</f>
        <v>7.8703703703703705E-4</v>
      </c>
      <c r="G28" s="33"/>
      <c r="H28" s="33">
        <f>IFERROR(SUM(H22:H27),0)</f>
        <v>0.66019417475728193</v>
      </c>
      <c r="I28" s="32">
        <f>SUM(I22:I27)</f>
        <v>8.0555555555555589E-3</v>
      </c>
      <c r="J28" s="33"/>
      <c r="K28" s="34">
        <f>IFERROR(SUM(K22:K27),0)</f>
        <v>0.56129032258064515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1.3159722222222218E-2</v>
      </c>
      <c r="D30" s="35"/>
      <c r="E30" s="36">
        <f>IFERROR(SUM(E19,E28),0)</f>
        <v>0.99999999999999989</v>
      </c>
      <c r="F30" s="32">
        <f>SUM(F19,F28)</f>
        <v>1.1921296296296289E-3</v>
      </c>
      <c r="G30" s="35"/>
      <c r="H30" s="36">
        <f>IFERROR(SUM(H19,H28),0)</f>
        <v>1</v>
      </c>
      <c r="I30" s="32">
        <f>SUM(I19,I28)</f>
        <v>1.4351851851851859E-2</v>
      </c>
      <c r="J30" s="35"/>
      <c r="K30" s="38">
        <f>IFERROR(SUM(K19,K28),0)</f>
        <v>1</v>
      </c>
    </row>
    <row r="31" spans="2:11" ht="66" customHeight="1" thickTop="1" thickBot="1" x14ac:dyDescent="0.3">
      <c r="B31" s="138" t="s">
        <v>122</v>
      </c>
      <c r="C31" s="139"/>
      <c r="D31" s="139"/>
      <c r="E31" s="139"/>
      <c r="F31" s="139"/>
      <c r="G31" s="139"/>
      <c r="H31" s="139"/>
      <c r="I31" s="139"/>
      <c r="J31" s="139"/>
      <c r="K31" s="14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1"/>
  <sheetViews>
    <sheetView showGridLines="0" showZeros="0" view="pageBreakPreview" zoomScale="110" zoomScaleNormal="80" zoomScaleSheetLayoutView="11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41" t="s">
        <v>41</v>
      </c>
      <c r="C3" s="142"/>
      <c r="D3" s="142"/>
      <c r="E3" s="142"/>
      <c r="F3" s="142"/>
      <c r="G3" s="142"/>
      <c r="H3" s="142"/>
      <c r="I3" s="142"/>
      <c r="J3" s="142"/>
      <c r="K3" s="143"/>
    </row>
    <row r="4" spans="2:11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6"/>
    </row>
    <row r="5" spans="2:11" x14ac:dyDescent="0.25">
      <c r="B5" s="39"/>
      <c r="C5" s="147" t="s">
        <v>25</v>
      </c>
      <c r="D5" s="147"/>
      <c r="E5" s="147"/>
      <c r="F5" s="147" t="s">
        <v>26</v>
      </c>
      <c r="G5" s="147"/>
      <c r="H5" s="147"/>
      <c r="I5" s="147" t="s">
        <v>27</v>
      </c>
      <c r="J5" s="147"/>
      <c r="K5" s="148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1.04166666666667E-4</v>
      </c>
      <c r="D7" s="12">
        <f t="shared" ref="D7:D18" si="0">IFERROR(C7/C$19,0)</f>
        <v>2.6216137489076708E-3</v>
      </c>
      <c r="E7" s="12">
        <f t="shared" ref="E7:E18" si="1">IFERROR(C7/C$30,0)</f>
        <v>1.0505427804365626E-3</v>
      </c>
      <c r="F7" s="11">
        <v>1.15740740740741E-4</v>
      </c>
      <c r="G7" s="12">
        <f t="shared" ref="G7:G18" si="2">IFERROR(F7/F$19,0)</f>
        <v>2.544529262086519E-2</v>
      </c>
      <c r="H7" s="12">
        <f t="shared" ref="H7:H18" si="3">IFERROR(F7/F$30,0)</f>
        <v>5.920663114268811E-3</v>
      </c>
      <c r="I7" s="11">
        <v>2.19907407407407E-4</v>
      </c>
      <c r="J7" s="12">
        <f t="shared" ref="J7:J18" si="4">IFERROR(I7/I$19,0)</f>
        <v>4.9660219550444282E-3</v>
      </c>
      <c r="K7" s="14">
        <f t="shared" ref="K7:K18" si="5">IFERROR(I7/I$30,0)</f>
        <v>1.852574102964116E-3</v>
      </c>
    </row>
    <row r="8" spans="2:11" x14ac:dyDescent="0.25">
      <c r="B8" s="131" t="s">
        <v>110</v>
      </c>
      <c r="C8" s="11">
        <v>2.48842592592593E-3</v>
      </c>
      <c r="D8" s="12">
        <f t="shared" si="0"/>
        <v>6.2627439557238707E-2</v>
      </c>
      <c r="E8" s="12">
        <f t="shared" si="1"/>
        <v>2.5096299754873399E-2</v>
      </c>
      <c r="F8" s="11">
        <v>1.1226851851851901E-3</v>
      </c>
      <c r="G8" s="12">
        <f t="shared" si="2"/>
        <v>0.24681933842239284</v>
      </c>
      <c r="H8" s="12">
        <f t="shared" si="3"/>
        <v>5.7430432208407586E-2</v>
      </c>
      <c r="I8" s="11">
        <v>3.6111111111111101E-3</v>
      </c>
      <c r="J8" s="12">
        <f t="shared" si="4"/>
        <v>8.1547307893361259E-2</v>
      </c>
      <c r="K8" s="14">
        <f t="shared" si="5"/>
        <v>3.0421216848673955E-2</v>
      </c>
    </row>
    <row r="9" spans="2:11" x14ac:dyDescent="0.25">
      <c r="B9" s="10" t="s">
        <v>48</v>
      </c>
      <c r="C9" s="11">
        <v>8.4490740740740707E-3</v>
      </c>
      <c r="D9" s="12">
        <f t="shared" si="0"/>
        <v>0.21264200407806585</v>
      </c>
      <c r="E9" s="12">
        <f t="shared" si="1"/>
        <v>8.5210692190965331E-2</v>
      </c>
      <c r="F9" s="11">
        <v>8.5648148148148205E-4</v>
      </c>
      <c r="G9" s="12">
        <f t="shared" si="2"/>
        <v>0.18829516539440211</v>
      </c>
      <c r="H9" s="12">
        <f t="shared" si="3"/>
        <v>4.3812907045589128E-2</v>
      </c>
      <c r="I9" s="11">
        <v>9.3055555555555496E-3</v>
      </c>
      <c r="J9" s="12">
        <f t="shared" si="4"/>
        <v>0.21014113957135394</v>
      </c>
      <c r="K9" s="14">
        <f t="shared" si="5"/>
        <v>7.8393135725429011E-2</v>
      </c>
    </row>
    <row r="10" spans="2:11" x14ac:dyDescent="0.25">
      <c r="B10" s="10" t="s">
        <v>11</v>
      </c>
      <c r="C10" s="11">
        <v>5.4282407407407404E-3</v>
      </c>
      <c r="D10" s="12">
        <f t="shared" si="0"/>
        <v>0.13661520535974372</v>
      </c>
      <c r="E10" s="12">
        <f t="shared" si="1"/>
        <v>5.4744951558305138E-2</v>
      </c>
      <c r="F10" s="11">
        <v>6.3657407407407402E-4</v>
      </c>
      <c r="G10" s="12">
        <f t="shared" si="2"/>
        <v>0.13994910941475822</v>
      </c>
      <c r="H10" s="12">
        <f t="shared" si="3"/>
        <v>3.2563647128478382E-2</v>
      </c>
      <c r="I10" s="11">
        <v>6.0648148148148102E-3</v>
      </c>
      <c r="J10" s="12">
        <f t="shared" si="4"/>
        <v>0.13695765812859384</v>
      </c>
      <c r="K10" s="14">
        <f t="shared" si="5"/>
        <v>5.109204368174726E-2</v>
      </c>
    </row>
    <row r="11" spans="2:11" x14ac:dyDescent="0.25">
      <c r="B11" s="10" t="s">
        <v>12</v>
      </c>
      <c r="C11" s="11">
        <v>1.21527777777778E-3</v>
      </c>
      <c r="D11" s="12">
        <f t="shared" si="0"/>
        <v>3.0585493737256116E-2</v>
      </c>
      <c r="E11" s="12">
        <f t="shared" si="1"/>
        <v>1.2256332438426547E-2</v>
      </c>
      <c r="F11" s="11">
        <v>1.2615740740740699E-3</v>
      </c>
      <c r="G11" s="12">
        <f t="shared" si="2"/>
        <v>0.27735368956742901</v>
      </c>
      <c r="H11" s="12">
        <f t="shared" si="3"/>
        <v>6.4535227945529683E-2</v>
      </c>
      <c r="I11" s="11">
        <v>2.4768518518518499E-3</v>
      </c>
      <c r="J11" s="12">
        <f t="shared" si="4"/>
        <v>5.5933089388395196E-2</v>
      </c>
      <c r="K11" s="14">
        <f t="shared" si="5"/>
        <v>2.086583463338533E-2</v>
      </c>
    </row>
    <row r="12" spans="2:11" x14ac:dyDescent="0.25">
      <c r="B12" s="10" t="s">
        <v>127</v>
      </c>
      <c r="C12" s="11">
        <v>1.8518518518518501E-4</v>
      </c>
      <c r="D12" s="12">
        <f t="shared" si="0"/>
        <v>4.6606466647247284E-3</v>
      </c>
      <c r="E12" s="12">
        <f t="shared" si="1"/>
        <v>1.8676316096649926E-3</v>
      </c>
      <c r="F12" s="11">
        <v>5.5555555555555599E-4</v>
      </c>
      <c r="G12" s="12">
        <f t="shared" si="2"/>
        <v>0.12213740458015272</v>
      </c>
      <c r="H12" s="12">
        <f t="shared" si="3"/>
        <v>2.8419182948490249E-2</v>
      </c>
      <c r="I12" s="11">
        <v>7.4074074074074103E-4</v>
      </c>
      <c r="J12" s="12">
        <f t="shared" si="4"/>
        <v>1.672765290120232E-2</v>
      </c>
      <c r="K12" s="14">
        <f t="shared" si="5"/>
        <v>6.2402496099844048E-3</v>
      </c>
    </row>
    <row r="13" spans="2:1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141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2.1863425925925901E-2</v>
      </c>
      <c r="D18" s="12">
        <f t="shared" si="0"/>
        <v>0.55024759685406321</v>
      </c>
      <c r="E18" s="12">
        <f t="shared" si="1"/>
        <v>0.22049725691607314</v>
      </c>
      <c r="F18" s="11">
        <v>0</v>
      </c>
      <c r="G18" s="12">
        <f t="shared" si="2"/>
        <v>0</v>
      </c>
      <c r="H18" s="12">
        <f t="shared" si="3"/>
        <v>0</v>
      </c>
      <c r="I18" s="11">
        <v>2.1863425925925901E-2</v>
      </c>
      <c r="J18" s="12">
        <f t="shared" si="4"/>
        <v>0.493727130162049</v>
      </c>
      <c r="K18" s="14">
        <f t="shared" si="5"/>
        <v>0.18418486739469567</v>
      </c>
    </row>
    <row r="19" spans="2:11" ht="16.5" thickTop="1" thickBot="1" x14ac:dyDescent="0.3">
      <c r="B19" s="31" t="s">
        <v>3</v>
      </c>
      <c r="C19" s="32">
        <f>SUM(C7:C18)</f>
        <v>3.9733796296296274E-2</v>
      </c>
      <c r="D19" s="33">
        <f>IFERROR(SUM(D7:D18),0)</f>
        <v>1</v>
      </c>
      <c r="E19" s="33">
        <f>IFERROR(SUM(E7:E18),0)</f>
        <v>0.40072370724874512</v>
      </c>
      <c r="F19" s="32">
        <f>SUM(F7:F18)</f>
        <v>4.5486111111111126E-3</v>
      </c>
      <c r="G19" s="33">
        <f>IFERROR(SUM(G7:G18),0)</f>
        <v>1</v>
      </c>
      <c r="H19" s="33">
        <f>IFERROR(SUM(H7:H18),0)</f>
        <v>0.23268206039076383</v>
      </c>
      <c r="I19" s="32">
        <f>SUM(I7:I18)</f>
        <v>4.4282407407407368E-2</v>
      </c>
      <c r="J19" s="33">
        <f>IFERROR(SUM(J7:J18),0)</f>
        <v>1</v>
      </c>
      <c r="K19" s="34">
        <f>IFERROR(SUM(K7:K18),0)</f>
        <v>0.37304992199687975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1.2523148148148099E-2</v>
      </c>
      <c r="D22" s="19"/>
      <c r="E22" s="12">
        <f>IFERROR(C22/C$30,0)</f>
        <v>0.12629858760359475</v>
      </c>
      <c r="F22" s="11">
        <v>4.2824074074074101E-3</v>
      </c>
      <c r="G22" s="19"/>
      <c r="H22" s="12">
        <f>IFERROR(F22/F$30,0)</f>
        <v>0.21906453522794564</v>
      </c>
      <c r="I22" s="11">
        <v>1.6805555555555601E-2</v>
      </c>
      <c r="J22" s="19"/>
      <c r="K22" s="14">
        <f>IFERROR(I22/I$30,0)</f>
        <v>0.14157566302652153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2.5462962962962999E-4</v>
      </c>
      <c r="D24" s="19"/>
      <c r="E24" s="12">
        <f t="shared" si="6"/>
        <v>2.5679934632893706E-3</v>
      </c>
      <c r="F24" s="11">
        <v>0</v>
      </c>
      <c r="G24" s="19"/>
      <c r="H24" s="12">
        <f t="shared" si="7"/>
        <v>0</v>
      </c>
      <c r="I24" s="11">
        <v>2.5462962962962999E-4</v>
      </c>
      <c r="J24" s="19"/>
      <c r="K24" s="14">
        <f t="shared" si="8"/>
        <v>2.1450858034321413E-3</v>
      </c>
    </row>
    <row r="25" spans="2:11" x14ac:dyDescent="0.25">
      <c r="B25" s="18" t="s">
        <v>18</v>
      </c>
      <c r="C25" s="11">
        <v>2.9305555555555599E-2</v>
      </c>
      <c r="D25" s="19"/>
      <c r="E25" s="12">
        <f t="shared" si="6"/>
        <v>0.29555270222948576</v>
      </c>
      <c r="F25" s="11">
        <v>7.1990740740740704E-3</v>
      </c>
      <c r="G25" s="19"/>
      <c r="H25" s="12">
        <f t="shared" si="7"/>
        <v>0.36826524570751901</v>
      </c>
      <c r="I25" s="11">
        <v>3.6504629629629602E-2</v>
      </c>
      <c r="J25" s="19"/>
      <c r="K25" s="14">
        <f t="shared" si="8"/>
        <v>0.30752730109204363</v>
      </c>
    </row>
    <row r="26" spans="2:11" x14ac:dyDescent="0.25">
      <c r="B26" s="18" t="s">
        <v>19</v>
      </c>
      <c r="C26" s="11">
        <v>1.7094907407407399E-2</v>
      </c>
      <c r="D26" s="19"/>
      <c r="E26" s="12">
        <f t="shared" si="6"/>
        <v>0.17240574296719968</v>
      </c>
      <c r="F26" s="11">
        <v>3.5185185185185202E-3</v>
      </c>
      <c r="G26" s="19"/>
      <c r="H26" s="12">
        <f t="shared" si="7"/>
        <v>0.17998815867377152</v>
      </c>
      <c r="I26" s="11">
        <v>2.06134259259259E-2</v>
      </c>
      <c r="J26" s="19"/>
      <c r="K26" s="14">
        <f t="shared" si="8"/>
        <v>0.17365444617784698</v>
      </c>
    </row>
    <row r="27" spans="2:11" ht="15.75" thickBot="1" x14ac:dyDescent="0.3">
      <c r="B27" s="23" t="s">
        <v>20</v>
      </c>
      <c r="C27" s="20">
        <v>2.4305555555555601E-4</v>
      </c>
      <c r="D27" s="24"/>
      <c r="E27" s="21">
        <f t="shared" si="6"/>
        <v>2.4512664876853094E-3</v>
      </c>
      <c r="F27" s="20">
        <v>0</v>
      </c>
      <c r="G27" s="24"/>
      <c r="H27" s="21">
        <f t="shared" si="7"/>
        <v>0</v>
      </c>
      <c r="I27" s="20">
        <v>2.4305555555555601E-4</v>
      </c>
      <c r="J27" s="24"/>
      <c r="K27" s="22">
        <f t="shared" si="8"/>
        <v>2.0475819032761359E-3</v>
      </c>
    </row>
    <row r="28" spans="2:11" ht="16.5" thickTop="1" thickBot="1" x14ac:dyDescent="0.3">
      <c r="B28" s="31" t="s">
        <v>3</v>
      </c>
      <c r="C28" s="32">
        <f>SUM(C22:C27)</f>
        <v>5.9421296296296285E-2</v>
      </c>
      <c r="D28" s="33"/>
      <c r="E28" s="33">
        <f>IFERROR(SUM(E22:E27),0)</f>
        <v>0.59927629275125494</v>
      </c>
      <c r="F28" s="32">
        <f>SUM(F22:F27)</f>
        <v>1.5000000000000001E-2</v>
      </c>
      <c r="G28" s="33"/>
      <c r="H28" s="33">
        <f>IFERROR(SUM(H22:H27),0)</f>
        <v>0.76731793960923611</v>
      </c>
      <c r="I28" s="32">
        <f>SUM(I22:I27)</f>
        <v>7.4421296296296277E-2</v>
      </c>
      <c r="J28" s="33"/>
      <c r="K28" s="34">
        <f>IFERROR(SUM(K22:K27),0)</f>
        <v>0.62695007800312041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9.9155092592592559E-2</v>
      </c>
      <c r="D30" s="35"/>
      <c r="E30" s="36">
        <f>IFERROR(SUM(E19,E28),0)</f>
        <v>1</v>
      </c>
      <c r="F30" s="32">
        <f>SUM(F19,F28)</f>
        <v>1.9548611111111114E-2</v>
      </c>
      <c r="G30" s="35"/>
      <c r="H30" s="36">
        <f>IFERROR(SUM(H19,H28),0)</f>
        <v>1</v>
      </c>
      <c r="I30" s="32">
        <f>SUM(I19,I28)</f>
        <v>0.11870370370370364</v>
      </c>
      <c r="J30" s="35"/>
      <c r="K30" s="38">
        <f>IFERROR(SUM(K19,K28),0)</f>
        <v>1.0000000000000002</v>
      </c>
    </row>
    <row r="31" spans="2:11" ht="66" customHeight="1" thickTop="1" thickBot="1" x14ac:dyDescent="0.3">
      <c r="B31" s="138" t="s">
        <v>122</v>
      </c>
      <c r="C31" s="139"/>
      <c r="D31" s="139"/>
      <c r="E31" s="139"/>
      <c r="F31" s="139"/>
      <c r="G31" s="139"/>
      <c r="H31" s="139"/>
      <c r="I31" s="139"/>
      <c r="J31" s="139"/>
      <c r="K31" s="14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1"/>
  <sheetViews>
    <sheetView showGridLines="0" showZeros="0" view="pageBreakPreview" zoomScale="110" zoomScaleNormal="80" zoomScaleSheetLayoutView="11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41" t="s">
        <v>43</v>
      </c>
      <c r="C3" s="142"/>
      <c r="D3" s="142"/>
      <c r="E3" s="142"/>
      <c r="F3" s="142"/>
      <c r="G3" s="142"/>
      <c r="H3" s="142"/>
      <c r="I3" s="142"/>
      <c r="J3" s="142"/>
      <c r="K3" s="143"/>
    </row>
    <row r="4" spans="2:11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6"/>
    </row>
    <row r="5" spans="2:11" x14ac:dyDescent="0.25">
      <c r="B5" s="39"/>
      <c r="C5" s="147" t="s">
        <v>25</v>
      </c>
      <c r="D5" s="147"/>
      <c r="E5" s="147"/>
      <c r="F5" s="147" t="s">
        <v>26</v>
      </c>
      <c r="G5" s="147"/>
      <c r="H5" s="147"/>
      <c r="I5" s="147" t="s">
        <v>27</v>
      </c>
      <c r="J5" s="147"/>
      <c r="K5" s="148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2.4305555555555601E-4</v>
      </c>
      <c r="D7" s="12">
        <f t="shared" ref="D7:D18" si="0">IFERROR(C7/C$19,0)</f>
        <v>3.1203566121842559E-2</v>
      </c>
      <c r="E7" s="12">
        <f t="shared" ref="E7:E18" si="1">IFERROR(C7/C$30,0)</f>
        <v>9.0012858979854459E-3</v>
      </c>
      <c r="F7" s="11">
        <v>5.6712962962962999E-4</v>
      </c>
      <c r="G7" s="12">
        <f t="shared" ref="G7:G18" si="2">IFERROR(F7/F$19,0)</f>
        <v>0.19678714859437768</v>
      </c>
      <c r="H7" s="12">
        <f t="shared" ref="H7:H18" si="3">IFERROR(F7/F$30,0)</f>
        <v>4.6711153479504282E-2</v>
      </c>
      <c r="I7" s="11">
        <v>8.1018518518518505E-4</v>
      </c>
      <c r="J7" s="12">
        <f t="shared" ref="J7:J18" si="4">IFERROR(I7/I$19,0)</f>
        <v>7.5921908893709367E-2</v>
      </c>
      <c r="K7" s="14">
        <f t="shared" ref="K7:K18" si="5">IFERROR(I7/I$30,0)</f>
        <v>2.0697811945594339E-2</v>
      </c>
    </row>
    <row r="8" spans="2:11" x14ac:dyDescent="0.25">
      <c r="B8" s="131" t="s">
        <v>110</v>
      </c>
      <c r="C8" s="11">
        <v>9.2592592592592596E-4</v>
      </c>
      <c r="D8" s="12">
        <f t="shared" si="0"/>
        <v>0.11887072808320953</v>
      </c>
      <c r="E8" s="12">
        <f t="shared" si="1"/>
        <v>3.4290612944706401E-2</v>
      </c>
      <c r="F8" s="11">
        <v>6.7129629629629603E-4</v>
      </c>
      <c r="G8" s="12">
        <f t="shared" si="2"/>
        <v>0.23293172690763048</v>
      </c>
      <c r="H8" s="12">
        <f t="shared" si="3"/>
        <v>5.5290753098188684E-2</v>
      </c>
      <c r="I8" s="11">
        <v>1.5972222222222199E-3</v>
      </c>
      <c r="J8" s="12">
        <f t="shared" si="4"/>
        <v>0.1496746203904554</v>
      </c>
      <c r="K8" s="14">
        <f t="shared" si="5"/>
        <v>4.0804257835600218E-2</v>
      </c>
    </row>
    <row r="9" spans="2:11" x14ac:dyDescent="0.25">
      <c r="B9" s="10" t="s">
        <v>48</v>
      </c>
      <c r="C9" s="11">
        <v>2.3148148148148099E-3</v>
      </c>
      <c r="D9" s="12">
        <f t="shared" si="0"/>
        <v>0.29717682020802316</v>
      </c>
      <c r="E9" s="12">
        <f t="shared" si="1"/>
        <v>8.572653236176582E-2</v>
      </c>
      <c r="F9" s="11">
        <v>6.1342592592592601E-4</v>
      </c>
      <c r="G9" s="12">
        <f t="shared" si="2"/>
        <v>0.21285140562249003</v>
      </c>
      <c r="H9" s="12">
        <f t="shared" si="3"/>
        <v>5.0524308865586239E-2</v>
      </c>
      <c r="I9" s="11">
        <v>2.9282407407407399E-3</v>
      </c>
      <c r="J9" s="12">
        <f t="shared" si="4"/>
        <v>0.27440347071583521</v>
      </c>
      <c r="K9" s="14">
        <f t="shared" si="5"/>
        <v>7.4807806031933821E-2</v>
      </c>
    </row>
    <row r="10" spans="2:11" x14ac:dyDescent="0.25">
      <c r="B10" s="10" t="s">
        <v>11</v>
      </c>
      <c r="C10" s="11">
        <v>1.38888888888889E-4</v>
      </c>
      <c r="D10" s="12">
        <f t="shared" si="0"/>
        <v>1.7830609212481443E-2</v>
      </c>
      <c r="E10" s="12">
        <f t="shared" si="1"/>
        <v>5.1435919417059635E-3</v>
      </c>
      <c r="F10" s="11">
        <v>2.19907407407407E-4</v>
      </c>
      <c r="G10" s="12">
        <f t="shared" si="2"/>
        <v>7.6305220883534003E-2</v>
      </c>
      <c r="H10" s="12">
        <f t="shared" si="3"/>
        <v>1.8112488083889371E-2</v>
      </c>
      <c r="I10" s="11">
        <v>3.5879629629629602E-4</v>
      </c>
      <c r="J10" s="12">
        <f t="shared" si="4"/>
        <v>3.3622559652928409E-2</v>
      </c>
      <c r="K10" s="14">
        <f t="shared" si="5"/>
        <v>9.1661738616203442E-3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2.7777777777777799E-4</v>
      </c>
      <c r="G14" s="12">
        <f t="shared" si="2"/>
        <v>9.6385542168674787E-2</v>
      </c>
      <c r="H14" s="12">
        <f t="shared" si="3"/>
        <v>2.2878932316491896E-2</v>
      </c>
      <c r="I14" s="11">
        <v>2.7777777777777799E-4</v>
      </c>
      <c r="J14" s="12">
        <f t="shared" si="4"/>
        <v>2.6030368763557521E-2</v>
      </c>
      <c r="K14" s="14">
        <f t="shared" si="5"/>
        <v>7.096392667060923E-3</v>
      </c>
    </row>
    <row r="15" spans="2:1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141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4.1666666666666701E-3</v>
      </c>
      <c r="D18" s="12">
        <f t="shared" si="0"/>
        <v>0.53491827637444334</v>
      </c>
      <c r="E18" s="12">
        <f t="shared" si="1"/>
        <v>0.15430775825117893</v>
      </c>
      <c r="F18" s="11">
        <v>5.32407407407407E-4</v>
      </c>
      <c r="G18" s="12">
        <f t="shared" si="2"/>
        <v>0.18473895582329306</v>
      </c>
      <c r="H18" s="12">
        <f t="shared" si="3"/>
        <v>4.3851286939942738E-2</v>
      </c>
      <c r="I18" s="11">
        <v>4.6990740740740699E-3</v>
      </c>
      <c r="J18" s="12">
        <f t="shared" si="4"/>
        <v>0.44034707158351399</v>
      </c>
      <c r="K18" s="14">
        <f t="shared" si="5"/>
        <v>0.12004730928444708</v>
      </c>
    </row>
    <row r="19" spans="2:11" ht="16.5" thickTop="1" thickBot="1" x14ac:dyDescent="0.3">
      <c r="B19" s="31" t="s">
        <v>3</v>
      </c>
      <c r="C19" s="32">
        <f>SUM(C7:C18)</f>
        <v>7.7893518518518511E-3</v>
      </c>
      <c r="D19" s="33">
        <f>IFERROR(SUM(D7:D18),0)</f>
        <v>1</v>
      </c>
      <c r="E19" s="33">
        <f>IFERROR(SUM(E7:E18),0)</f>
        <v>0.28846978139734258</v>
      </c>
      <c r="F19" s="32">
        <f>SUM(F7:F18)</f>
        <v>2.8819444444444439E-3</v>
      </c>
      <c r="G19" s="33">
        <f>IFERROR(SUM(G7:G18),0)</f>
        <v>1</v>
      </c>
      <c r="H19" s="33">
        <f>IFERROR(SUM(H7:H18),0)</f>
        <v>0.23736892278360322</v>
      </c>
      <c r="I19" s="32">
        <f>SUM(I7:I18)</f>
        <v>1.067129629629629E-2</v>
      </c>
      <c r="J19" s="33">
        <f>IFERROR(SUM(J7:J18),0)</f>
        <v>1</v>
      </c>
      <c r="K19" s="34">
        <f>IFERROR(SUM(K7:K18),0)</f>
        <v>0.27261975162625668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3.2060185185185199E-3</v>
      </c>
      <c r="D22" s="19"/>
      <c r="E22" s="12">
        <f>IFERROR(C22/C$30,0)</f>
        <v>0.11873124732104595</v>
      </c>
      <c r="F22" s="11">
        <v>1.58564814814815E-3</v>
      </c>
      <c r="G22" s="19"/>
      <c r="H22" s="12">
        <f>IFERROR(F22/F$30,0)</f>
        <v>0.13060057197330796</v>
      </c>
      <c r="I22" s="11">
        <v>4.7916666666666698E-3</v>
      </c>
      <c r="J22" s="19"/>
      <c r="K22" s="14">
        <f>IFERROR(I22/I$30,0)</f>
        <v>0.12241277350680091</v>
      </c>
    </row>
    <row r="23" spans="2:11" x14ac:dyDescent="0.25">
      <c r="B23" s="18" t="s">
        <v>16</v>
      </c>
      <c r="C23" s="11">
        <v>2.31481481481481E-5</v>
      </c>
      <c r="D23" s="19"/>
      <c r="E23" s="12">
        <f t="shared" ref="E23:E27" si="6">IFERROR(C23/C$30,0)</f>
        <v>8.5726532361765813E-4</v>
      </c>
      <c r="F23" s="11">
        <v>0</v>
      </c>
      <c r="G23" s="19"/>
      <c r="H23" s="12">
        <f t="shared" ref="H23:H27" si="7">IFERROR(F23/F$30,0)</f>
        <v>0</v>
      </c>
      <c r="I23" s="11">
        <v>2.31481481481481E-5</v>
      </c>
      <c r="J23" s="19"/>
      <c r="K23" s="14">
        <f t="shared" ref="K23:K27" si="8">IFERROR(I23/I$30,0)</f>
        <v>5.9136605558840851E-4</v>
      </c>
    </row>
    <row r="24" spans="2:11" x14ac:dyDescent="0.25">
      <c r="B24" s="18" t="s">
        <v>17</v>
      </c>
      <c r="C24" s="11">
        <v>1.1574074074074101E-5</v>
      </c>
      <c r="D24" s="19"/>
      <c r="E24" s="12">
        <f t="shared" si="6"/>
        <v>4.2863266180883096E-4</v>
      </c>
      <c r="F24" s="11">
        <v>0</v>
      </c>
      <c r="G24" s="19"/>
      <c r="H24" s="12">
        <f t="shared" si="7"/>
        <v>0</v>
      </c>
      <c r="I24" s="11">
        <v>1.1574074074074101E-5</v>
      </c>
      <c r="J24" s="19"/>
      <c r="K24" s="14">
        <f t="shared" si="8"/>
        <v>2.9568302779420556E-4</v>
      </c>
    </row>
    <row r="25" spans="2:11" x14ac:dyDescent="0.25">
      <c r="B25" s="18" t="s">
        <v>18</v>
      </c>
      <c r="C25" s="11">
        <v>7.25694444444444E-3</v>
      </c>
      <c r="D25" s="19"/>
      <c r="E25" s="12">
        <f t="shared" si="6"/>
        <v>0.26875267895413624</v>
      </c>
      <c r="F25" s="11">
        <v>4.0277777777777803E-3</v>
      </c>
      <c r="G25" s="19"/>
      <c r="H25" s="12">
        <f t="shared" si="7"/>
        <v>0.33174451858913245</v>
      </c>
      <c r="I25" s="11">
        <v>1.1284722222222199E-2</v>
      </c>
      <c r="J25" s="19"/>
      <c r="K25" s="14">
        <f t="shared" si="8"/>
        <v>0.28829095209934918</v>
      </c>
    </row>
    <row r="26" spans="2:11" x14ac:dyDescent="0.25">
      <c r="B26" s="18" t="s">
        <v>19</v>
      </c>
      <c r="C26" s="11">
        <v>8.3101851851851791E-3</v>
      </c>
      <c r="D26" s="19"/>
      <c r="E26" s="12">
        <f t="shared" si="6"/>
        <v>0.30775825117873973</v>
      </c>
      <c r="F26" s="11">
        <v>2.48842592592593E-3</v>
      </c>
      <c r="G26" s="19"/>
      <c r="H26" s="12">
        <f t="shared" si="7"/>
        <v>0.20495710200190675</v>
      </c>
      <c r="I26" s="11">
        <v>1.0798611111111101E-2</v>
      </c>
      <c r="J26" s="19"/>
      <c r="K26" s="14">
        <f t="shared" si="8"/>
        <v>0.27587226493199291</v>
      </c>
    </row>
    <row r="27" spans="2:11" ht="15.75" thickBot="1" x14ac:dyDescent="0.3">
      <c r="B27" s="23" t="s">
        <v>20</v>
      </c>
      <c r="C27" s="20">
        <v>4.0509259259259301E-4</v>
      </c>
      <c r="D27" s="24"/>
      <c r="E27" s="21">
        <f t="shared" si="6"/>
        <v>1.5002143163309065E-2</v>
      </c>
      <c r="F27" s="20">
        <v>1.1574074074074099E-3</v>
      </c>
      <c r="G27" s="24"/>
      <c r="H27" s="21">
        <f t="shared" si="7"/>
        <v>9.5328884652049709E-2</v>
      </c>
      <c r="I27" s="20">
        <v>1.5625000000000001E-3</v>
      </c>
      <c r="J27" s="24"/>
      <c r="K27" s="22">
        <f t="shared" si="8"/>
        <v>3.9917208752217666E-2</v>
      </c>
    </row>
    <row r="28" spans="2:11" ht="16.5" thickTop="1" thickBot="1" x14ac:dyDescent="0.3">
      <c r="B28" s="31" t="s">
        <v>3</v>
      </c>
      <c r="C28" s="32">
        <f>SUM(C22:C27)</f>
        <v>1.9212962962962956E-2</v>
      </c>
      <c r="D28" s="33"/>
      <c r="E28" s="33">
        <f>IFERROR(SUM(E22:E27),0)</f>
        <v>0.71153021860265742</v>
      </c>
      <c r="F28" s="32">
        <f>SUM(F22:F27)</f>
        <v>9.2592592592592692E-3</v>
      </c>
      <c r="G28" s="33"/>
      <c r="H28" s="33">
        <f>IFERROR(SUM(H22:H27),0)</f>
        <v>0.76263107721639689</v>
      </c>
      <c r="I28" s="32">
        <f>SUM(I22:I27)</f>
        <v>2.847222222222219E-2</v>
      </c>
      <c r="J28" s="33"/>
      <c r="K28" s="34">
        <f>IFERROR(SUM(K22:K27),0)</f>
        <v>0.72738024837374327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2.7002314814814805E-2</v>
      </c>
      <c r="D30" s="35"/>
      <c r="E30" s="36">
        <f>IFERROR(SUM(E19,E28),0)</f>
        <v>1</v>
      </c>
      <c r="F30" s="32">
        <f>SUM(F19,F28)</f>
        <v>1.2141203703703713E-2</v>
      </c>
      <c r="G30" s="35"/>
      <c r="H30" s="36">
        <f>IFERROR(SUM(H19,H28),0)</f>
        <v>1</v>
      </c>
      <c r="I30" s="32">
        <f>SUM(I19,I28)</f>
        <v>3.914351851851848E-2</v>
      </c>
      <c r="J30" s="35"/>
      <c r="K30" s="38">
        <f>IFERROR(SUM(K19,K28),0)</f>
        <v>1</v>
      </c>
    </row>
    <row r="31" spans="2:11" ht="66" customHeight="1" thickTop="1" thickBot="1" x14ac:dyDescent="0.3">
      <c r="B31" s="138" t="s">
        <v>122</v>
      </c>
      <c r="C31" s="139"/>
      <c r="D31" s="139"/>
      <c r="E31" s="139"/>
      <c r="F31" s="139"/>
      <c r="G31" s="139"/>
      <c r="H31" s="139"/>
      <c r="I31" s="139"/>
      <c r="J31" s="139"/>
      <c r="K31" s="14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6"/>
  <sheetViews>
    <sheetView showGridLines="0" showZeros="0" view="pageBreakPreview" zoomScale="110" zoomScaleNormal="80" zoomScaleSheetLayoutView="11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41" t="s">
        <v>32</v>
      </c>
      <c r="C3" s="142"/>
      <c r="D3" s="142"/>
      <c r="E3" s="142"/>
      <c r="F3" s="142"/>
      <c r="G3" s="142"/>
      <c r="H3" s="142"/>
      <c r="I3" s="142"/>
      <c r="J3" s="142"/>
      <c r="K3" s="143"/>
    </row>
    <row r="4" spans="2:11" s="5" customFormat="1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6"/>
    </row>
    <row r="5" spans="2:11" s="5" customFormat="1" x14ac:dyDescent="0.25">
      <c r="B5" s="39"/>
      <c r="C5" s="147" t="s">
        <v>25</v>
      </c>
      <c r="D5" s="147"/>
      <c r="E5" s="147"/>
      <c r="F5" s="147" t="s">
        <v>26</v>
      </c>
      <c r="G5" s="147"/>
      <c r="H5" s="147"/>
      <c r="I5" s="147" t="s">
        <v>27</v>
      </c>
      <c r="J5" s="147"/>
      <c r="K5" s="148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3.5879629629629602E-4</v>
      </c>
      <c r="D7" s="12">
        <f t="shared" ref="D7:D18" si="0">IFERROR(C7/C$19,0)</f>
        <v>0.1280991735537188</v>
      </c>
      <c r="E7" s="12">
        <f t="shared" ref="E7:E18" si="1">IFERROR(C7/C$30,0)</f>
        <v>2.8105167724388019E-2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3.5879629629629602E-4</v>
      </c>
      <c r="J7" s="12">
        <f t="shared" ref="J7:J18" si="4">IFERROR(I7/I$19,0)</f>
        <v>0.1280991735537188</v>
      </c>
      <c r="K7" s="14">
        <f t="shared" ref="K7:K18" si="5">IFERROR(I7/I$30,0)</f>
        <v>2.8105167724388019E-2</v>
      </c>
    </row>
    <row r="8" spans="2:11" s="5" customFormat="1" x14ac:dyDescent="0.25">
      <c r="B8" s="131" t="s">
        <v>110</v>
      </c>
      <c r="C8" s="11">
        <v>3.00925925925926E-4</v>
      </c>
      <c r="D8" s="12">
        <f t="shared" si="0"/>
        <v>0.10743801652892557</v>
      </c>
      <c r="E8" s="12">
        <f t="shared" si="1"/>
        <v>2.3572076155938364E-2</v>
      </c>
      <c r="F8" s="11">
        <v>0</v>
      </c>
      <c r="G8" s="12">
        <f t="shared" si="2"/>
        <v>0</v>
      </c>
      <c r="H8" s="12">
        <f t="shared" si="3"/>
        <v>0</v>
      </c>
      <c r="I8" s="11">
        <v>3.00925925925926E-4</v>
      </c>
      <c r="J8" s="12">
        <f t="shared" si="4"/>
        <v>0.10743801652892557</v>
      </c>
      <c r="K8" s="14">
        <f t="shared" si="5"/>
        <v>2.3572076155938364E-2</v>
      </c>
    </row>
    <row r="9" spans="2:11" s="5" customFormat="1" x14ac:dyDescent="0.25">
      <c r="B9" s="10" t="s">
        <v>48</v>
      </c>
      <c r="C9" s="11">
        <v>1.46990740740741E-3</v>
      </c>
      <c r="D9" s="12">
        <f t="shared" si="0"/>
        <v>0.52479338842975254</v>
      </c>
      <c r="E9" s="12">
        <f t="shared" si="1"/>
        <v>0.11514052583862218</v>
      </c>
      <c r="F9" s="11">
        <v>0</v>
      </c>
      <c r="G9" s="12">
        <f t="shared" si="2"/>
        <v>0</v>
      </c>
      <c r="H9" s="12">
        <f t="shared" si="3"/>
        <v>0</v>
      </c>
      <c r="I9" s="11">
        <v>1.46990740740741E-3</v>
      </c>
      <c r="J9" s="12">
        <f t="shared" si="4"/>
        <v>0.52479338842975254</v>
      </c>
      <c r="K9" s="14">
        <f t="shared" si="5"/>
        <v>0.11514052583862218</v>
      </c>
    </row>
    <row r="10" spans="2:11" s="5" customFormat="1" x14ac:dyDescent="0.25">
      <c r="B10" s="10" t="s">
        <v>11</v>
      </c>
      <c r="C10" s="11">
        <v>1.04166666666667E-4</v>
      </c>
      <c r="D10" s="12">
        <f t="shared" si="0"/>
        <v>3.719008264462819E-2</v>
      </c>
      <c r="E10" s="12">
        <f t="shared" si="1"/>
        <v>8.1595648232094566E-3</v>
      </c>
      <c r="F10" s="11">
        <v>0</v>
      </c>
      <c r="G10" s="12">
        <f t="shared" si="2"/>
        <v>0</v>
      </c>
      <c r="H10" s="12">
        <f t="shared" si="3"/>
        <v>0</v>
      </c>
      <c r="I10" s="11">
        <v>1.04166666666667E-4</v>
      </c>
      <c r="J10" s="12">
        <f t="shared" si="4"/>
        <v>3.719008264462819E-2</v>
      </c>
      <c r="K10" s="14">
        <f t="shared" si="5"/>
        <v>8.1595648232094566E-3</v>
      </c>
    </row>
    <row r="11" spans="2:11" s="5" customFormat="1" x14ac:dyDescent="0.25">
      <c r="B11" s="10" t="s">
        <v>12</v>
      </c>
      <c r="C11" s="11">
        <v>3.4722222222222202E-5</v>
      </c>
      <c r="D11" s="12">
        <f t="shared" si="0"/>
        <v>1.2396694214876016E-2</v>
      </c>
      <c r="E11" s="12">
        <f t="shared" si="1"/>
        <v>2.7198549410698087E-3</v>
      </c>
      <c r="F11" s="11">
        <v>0</v>
      </c>
      <c r="G11" s="12">
        <f t="shared" si="2"/>
        <v>0</v>
      </c>
      <c r="H11" s="12">
        <f t="shared" si="3"/>
        <v>0</v>
      </c>
      <c r="I11" s="11">
        <v>3.4722222222222202E-5</v>
      </c>
      <c r="J11" s="12">
        <f t="shared" si="4"/>
        <v>1.2396694214876016E-2</v>
      </c>
      <c r="K11" s="14">
        <f t="shared" si="5"/>
        <v>2.7198549410698087E-3</v>
      </c>
    </row>
    <row r="12" spans="2:11" s="5" customFormat="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141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5.32407407407407E-4</v>
      </c>
      <c r="D18" s="12">
        <f t="shared" si="0"/>
        <v>0.19008264462809887</v>
      </c>
      <c r="E18" s="12">
        <f t="shared" si="1"/>
        <v>4.170444242973706E-2</v>
      </c>
      <c r="F18" s="11">
        <v>0</v>
      </c>
      <c r="G18" s="12">
        <f t="shared" si="2"/>
        <v>0</v>
      </c>
      <c r="H18" s="12">
        <f t="shared" si="3"/>
        <v>0</v>
      </c>
      <c r="I18" s="11">
        <v>5.32407407407407E-4</v>
      </c>
      <c r="J18" s="12">
        <f t="shared" si="4"/>
        <v>0.19008264462809887</v>
      </c>
      <c r="K18" s="14">
        <f t="shared" si="5"/>
        <v>4.170444242973706E-2</v>
      </c>
    </row>
    <row r="19" spans="2:11" s="5" customFormat="1" ht="16.5" thickTop="1" thickBot="1" x14ac:dyDescent="0.3">
      <c r="B19" s="31" t="s">
        <v>3</v>
      </c>
      <c r="C19" s="32">
        <f>SUM(C7:C18)</f>
        <v>2.8009259259259281E-3</v>
      </c>
      <c r="D19" s="33">
        <f>IFERROR(SUM(D7:D18),0)</f>
        <v>1</v>
      </c>
      <c r="E19" s="33">
        <f>IFERROR(SUM(E7:E18),0)</f>
        <v>0.21940163191296488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2.8009259259259281E-3</v>
      </c>
      <c r="J19" s="33">
        <f>IFERROR(SUM(J7:J18),0)</f>
        <v>1</v>
      </c>
      <c r="K19" s="34">
        <f>IFERROR(SUM(K7:K18),0)</f>
        <v>0.21940163191296488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1.2847222222222201E-3</v>
      </c>
      <c r="D22" s="19"/>
      <c r="E22" s="12">
        <f>IFERROR(C22/C$30,0)</f>
        <v>0.10063463281958282</v>
      </c>
      <c r="F22" s="11">
        <v>0</v>
      </c>
      <c r="G22" s="19"/>
      <c r="H22" s="12">
        <f>IFERROR(F22/F$30,0)</f>
        <v>0</v>
      </c>
      <c r="I22" s="11">
        <v>1.2847222222222201E-3</v>
      </c>
      <c r="J22" s="19"/>
      <c r="K22" s="14">
        <f>IFERROR(I22/I$30,0)</f>
        <v>0.10063463281958282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1.6435185185185201E-3</v>
      </c>
      <c r="D25" s="19"/>
      <c r="E25" s="12">
        <f t="shared" si="6"/>
        <v>0.12873980054397116</v>
      </c>
      <c r="F25" s="11">
        <v>0</v>
      </c>
      <c r="G25" s="19"/>
      <c r="H25" s="12">
        <f t="shared" si="7"/>
        <v>0</v>
      </c>
      <c r="I25" s="11">
        <v>1.6435185185185201E-3</v>
      </c>
      <c r="J25" s="19"/>
      <c r="K25" s="14">
        <f t="shared" si="8"/>
        <v>0.12873980054397116</v>
      </c>
    </row>
    <row r="26" spans="2:11" s="5" customFormat="1" x14ac:dyDescent="0.25">
      <c r="B26" s="18" t="s">
        <v>19</v>
      </c>
      <c r="C26" s="11">
        <v>6.9444444444444397E-3</v>
      </c>
      <c r="D26" s="19"/>
      <c r="E26" s="12">
        <f t="shared" si="6"/>
        <v>0.54397098821396173</v>
      </c>
      <c r="F26" s="11">
        <v>0</v>
      </c>
      <c r="G26" s="19"/>
      <c r="H26" s="12">
        <f t="shared" si="7"/>
        <v>0</v>
      </c>
      <c r="I26" s="11">
        <v>6.9444444444444397E-3</v>
      </c>
      <c r="J26" s="19"/>
      <c r="K26" s="14">
        <f t="shared" si="8"/>
        <v>0.54397098821396173</v>
      </c>
    </row>
    <row r="27" spans="2:11" s="5" customFormat="1" ht="15.75" thickBot="1" x14ac:dyDescent="0.3">
      <c r="B27" s="23" t="s">
        <v>20</v>
      </c>
      <c r="C27" s="20">
        <v>9.2592592592592602E-5</v>
      </c>
      <c r="D27" s="24"/>
      <c r="E27" s="21">
        <f t="shared" si="6"/>
        <v>7.2529465095194949E-3</v>
      </c>
      <c r="F27" s="20">
        <v>0</v>
      </c>
      <c r="G27" s="24"/>
      <c r="H27" s="21">
        <f t="shared" si="7"/>
        <v>0</v>
      </c>
      <c r="I27" s="20">
        <v>9.2592592592592602E-5</v>
      </c>
      <c r="J27" s="24"/>
      <c r="K27" s="22">
        <f t="shared" si="8"/>
        <v>7.2529465095194949E-3</v>
      </c>
    </row>
    <row r="28" spans="2:11" s="5" customFormat="1" ht="16.5" thickTop="1" thickBot="1" x14ac:dyDescent="0.3">
      <c r="B28" s="31" t="s">
        <v>3</v>
      </c>
      <c r="C28" s="32">
        <f>SUM(C22:C27)</f>
        <v>9.9652777777777708E-3</v>
      </c>
      <c r="D28" s="33"/>
      <c r="E28" s="33">
        <f>IFERROR(SUM(E22:E27),0)</f>
        <v>0.7805983680870352</v>
      </c>
      <c r="F28" s="32">
        <f>SUM(F22:F27)</f>
        <v>0</v>
      </c>
      <c r="G28" s="33"/>
      <c r="H28" s="33">
        <f>IFERROR(SUM(H22:H27),0)</f>
        <v>0</v>
      </c>
      <c r="I28" s="32">
        <f>SUM(I22:I27)</f>
        <v>9.9652777777777708E-3</v>
      </c>
      <c r="J28" s="33"/>
      <c r="K28" s="34">
        <f>IFERROR(SUM(K22:K27),0)</f>
        <v>0.7805983680870352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1.27662037037037E-2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1.27662037037037E-2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38" t="s">
        <v>122</v>
      </c>
      <c r="C31" s="139"/>
      <c r="D31" s="139"/>
      <c r="E31" s="139"/>
      <c r="F31" s="139"/>
      <c r="G31" s="139"/>
      <c r="H31" s="139"/>
      <c r="I31" s="139"/>
      <c r="J31" s="139"/>
      <c r="K31" s="140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1"/>
  <sheetViews>
    <sheetView showGridLines="0" showZeros="0" view="pageBreakPreview" zoomScale="90" zoomScaleNormal="100" zoomScaleSheetLayoutView="9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41" t="s">
        <v>33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3"/>
    </row>
    <row r="4" spans="2:14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6"/>
    </row>
    <row r="5" spans="2:14" x14ac:dyDescent="0.25">
      <c r="B5" s="39"/>
      <c r="C5" s="142" t="s">
        <v>0</v>
      </c>
      <c r="D5" s="142"/>
      <c r="E5" s="142"/>
      <c r="F5" s="142" t="s">
        <v>1</v>
      </c>
      <c r="G5" s="142"/>
      <c r="H5" s="142"/>
      <c r="I5" s="142" t="s">
        <v>2</v>
      </c>
      <c r="J5" s="142"/>
      <c r="K5" s="142"/>
      <c r="L5" s="142" t="s">
        <v>3</v>
      </c>
      <c r="M5" s="142"/>
      <c r="N5" s="143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2.0138888888888901E-3</v>
      </c>
      <c r="D7" s="12">
        <f t="shared" ref="D7:D18" si="0">IFERROR(C7/C$19,0)</f>
        <v>0.27060653188180428</v>
      </c>
      <c r="E7" s="12">
        <f t="shared" ref="E7:E18" si="1">IFERROR(C7/C$30,0)</f>
        <v>0.15861440291704665</v>
      </c>
      <c r="F7" s="11">
        <v>7.8703703703703705E-4</v>
      </c>
      <c r="G7" s="12">
        <f t="shared" ref="G7:G18" si="2">IFERROR(F7/F$19,0)</f>
        <v>0.38418079096045205</v>
      </c>
      <c r="H7" s="12">
        <f t="shared" ref="H7:H18" si="3">IFERROR(F7/F$30,0)</f>
        <v>0.18181818181818185</v>
      </c>
      <c r="I7" s="11">
        <v>1.3657407407407401E-3</v>
      </c>
      <c r="J7" s="12">
        <f t="shared" ref="J7:J18" si="4">IFERROR(I7/I$19,0)</f>
        <v>0.28640776699029119</v>
      </c>
      <c r="K7" s="12">
        <f t="shared" ref="K7:K18" si="5">IFERROR(I7/I$30,0)</f>
        <v>0.16120218579234966</v>
      </c>
      <c r="L7" s="13">
        <f>SUM(C7,F7,I7)</f>
        <v>4.1666666666666675E-3</v>
      </c>
      <c r="M7" s="12">
        <f t="shared" ref="M7:M13" si="6">IFERROR(L7/L$19,0)</f>
        <v>0.29950083194675559</v>
      </c>
      <c r="N7" s="14">
        <f t="shared" ref="N7:N13" si="7">IFERROR(L7/L$30,0)</f>
        <v>0.16566958122411421</v>
      </c>
    </row>
    <row r="8" spans="2:14" x14ac:dyDescent="0.25">
      <c r="B8" s="131" t="s">
        <v>110</v>
      </c>
      <c r="C8" s="11">
        <v>8.4490740740740696E-4</v>
      </c>
      <c r="D8" s="12">
        <f t="shared" si="0"/>
        <v>0.11353032659409017</v>
      </c>
      <c r="E8" s="12">
        <f t="shared" si="1"/>
        <v>6.6545123062898809E-2</v>
      </c>
      <c r="F8" s="11">
        <v>1.04166666666667E-4</v>
      </c>
      <c r="G8" s="12">
        <f t="shared" si="2"/>
        <v>5.0847457627118814E-2</v>
      </c>
      <c r="H8" s="12">
        <f t="shared" si="3"/>
        <v>2.4064171122994735E-2</v>
      </c>
      <c r="I8" s="11">
        <v>4.8611111111111099E-4</v>
      </c>
      <c r="J8" s="12">
        <f t="shared" si="4"/>
        <v>0.10194174757281553</v>
      </c>
      <c r="K8" s="12">
        <f t="shared" si="5"/>
        <v>5.7377049180327863E-2</v>
      </c>
      <c r="L8" s="13">
        <f t="shared" ref="L8:L18" si="8">SUM(C8,F8,I8)</f>
        <v>1.435185185185185E-3</v>
      </c>
      <c r="M8" s="12">
        <f t="shared" si="6"/>
        <v>0.1031613976705491</v>
      </c>
      <c r="N8" s="14">
        <f t="shared" si="7"/>
        <v>5.7063966866083768E-2</v>
      </c>
    </row>
    <row r="9" spans="2:14" x14ac:dyDescent="0.25">
      <c r="B9" s="10" t="s">
        <v>48</v>
      </c>
      <c r="C9" s="11">
        <v>1.5393518518518499E-3</v>
      </c>
      <c r="D9" s="12">
        <f t="shared" si="0"/>
        <v>0.20684292379471209</v>
      </c>
      <c r="E9" s="12">
        <f t="shared" si="1"/>
        <v>0.12123974475843198</v>
      </c>
      <c r="F9" s="11">
        <v>2.31481481481481E-4</v>
      </c>
      <c r="G9" s="12">
        <f t="shared" si="2"/>
        <v>0.11299435028248565</v>
      </c>
      <c r="H9" s="12">
        <f t="shared" si="3"/>
        <v>5.3475935828876907E-2</v>
      </c>
      <c r="I9" s="11">
        <v>9.7222222222222198E-4</v>
      </c>
      <c r="J9" s="12">
        <f t="shared" si="4"/>
        <v>0.20388349514563106</v>
      </c>
      <c r="K9" s="12">
        <f t="shared" si="5"/>
        <v>0.11475409836065573</v>
      </c>
      <c r="L9" s="13">
        <f t="shared" si="8"/>
        <v>2.7430555555555528E-3</v>
      </c>
      <c r="M9" s="12">
        <f t="shared" si="6"/>
        <v>0.19717138103161386</v>
      </c>
      <c r="N9" s="14">
        <f t="shared" si="7"/>
        <v>0.1090658076392084</v>
      </c>
    </row>
    <row r="10" spans="2:14" x14ac:dyDescent="0.25">
      <c r="B10" s="10" t="s">
        <v>11</v>
      </c>
      <c r="C10" s="11">
        <v>1.4583333333333299E-3</v>
      </c>
      <c r="D10" s="12">
        <f t="shared" si="0"/>
        <v>0.19595645412130597</v>
      </c>
      <c r="E10" s="12">
        <f t="shared" si="1"/>
        <v>0.11485870556061964</v>
      </c>
      <c r="F10" s="11">
        <v>3.3564814814814801E-4</v>
      </c>
      <c r="G10" s="12">
        <f t="shared" si="2"/>
        <v>0.16384180790960448</v>
      </c>
      <c r="H10" s="12">
        <f t="shared" si="3"/>
        <v>7.7540106951871648E-2</v>
      </c>
      <c r="I10" s="11">
        <v>8.7962962962963005E-4</v>
      </c>
      <c r="J10" s="12">
        <f t="shared" si="4"/>
        <v>0.18446601941747587</v>
      </c>
      <c r="K10" s="12">
        <f t="shared" si="5"/>
        <v>0.10382513661202192</v>
      </c>
      <c r="L10" s="13">
        <f t="shared" si="8"/>
        <v>2.6736111111111079E-3</v>
      </c>
      <c r="M10" s="12">
        <f t="shared" si="6"/>
        <v>0.19217970049916791</v>
      </c>
      <c r="N10" s="14">
        <f t="shared" si="7"/>
        <v>0.10630464795213981</v>
      </c>
    </row>
    <row r="11" spans="2:14" x14ac:dyDescent="0.25">
      <c r="B11" s="10" t="s">
        <v>12</v>
      </c>
      <c r="C11" s="11">
        <v>4.0509259259259301E-4</v>
      </c>
      <c r="D11" s="12">
        <f t="shared" si="0"/>
        <v>5.443234836702962E-2</v>
      </c>
      <c r="E11" s="12">
        <f t="shared" si="1"/>
        <v>3.1905195989061122E-2</v>
      </c>
      <c r="F11" s="11">
        <v>1.9675925925925899E-4</v>
      </c>
      <c r="G11" s="12">
        <f t="shared" si="2"/>
        <v>9.6045197740112873E-2</v>
      </c>
      <c r="H11" s="12">
        <f t="shared" si="3"/>
        <v>4.54545454545454E-2</v>
      </c>
      <c r="I11" s="11">
        <v>4.3981481481481503E-4</v>
      </c>
      <c r="J11" s="12">
        <f t="shared" si="4"/>
        <v>9.2233009708737934E-2</v>
      </c>
      <c r="K11" s="12">
        <f t="shared" si="5"/>
        <v>5.1912568306010959E-2</v>
      </c>
      <c r="L11" s="13">
        <f t="shared" si="8"/>
        <v>1.0416666666666671E-3</v>
      </c>
      <c r="M11" s="12">
        <f t="shared" si="6"/>
        <v>7.487520798668891E-2</v>
      </c>
      <c r="N11" s="14">
        <f t="shared" si="7"/>
        <v>4.1417395306028566E-2</v>
      </c>
    </row>
    <row r="12" spans="2:14" x14ac:dyDescent="0.25">
      <c r="B12" s="10" t="s">
        <v>127</v>
      </c>
      <c r="C12" s="11">
        <v>4.9768518518518499E-4</v>
      </c>
      <c r="D12" s="12">
        <f t="shared" si="0"/>
        <v>6.6874027993779159E-2</v>
      </c>
      <c r="E12" s="12">
        <f t="shared" si="1"/>
        <v>3.9197812215132175E-2</v>
      </c>
      <c r="F12" s="11">
        <v>1.2731481481481499E-4</v>
      </c>
      <c r="G12" s="12">
        <f t="shared" si="2"/>
        <v>6.2146892655367325E-2</v>
      </c>
      <c r="H12" s="12">
        <f t="shared" si="3"/>
        <v>2.9411764705882401E-2</v>
      </c>
      <c r="I12" s="11">
        <v>3.5879629629629602E-4</v>
      </c>
      <c r="J12" s="12">
        <f t="shared" si="4"/>
        <v>7.5242718446601908E-2</v>
      </c>
      <c r="K12" s="12">
        <f t="shared" si="5"/>
        <v>4.2349726775956255E-2</v>
      </c>
      <c r="L12" s="13">
        <f t="shared" si="8"/>
        <v>9.8379629629629598E-4</v>
      </c>
      <c r="M12" s="12">
        <f t="shared" si="6"/>
        <v>7.0715474209650589E-2</v>
      </c>
      <c r="N12" s="14">
        <f t="shared" si="7"/>
        <v>3.9116428900138056E-2</v>
      </c>
    </row>
    <row r="13" spans="2:14" x14ac:dyDescent="0.25">
      <c r="B13" s="10" t="s">
        <v>116</v>
      </c>
      <c r="C13" s="11">
        <v>1.15740740740741E-4</v>
      </c>
      <c r="D13" s="12">
        <f t="shared" si="0"/>
        <v>1.5552099533437053E-2</v>
      </c>
      <c r="E13" s="12">
        <f t="shared" si="1"/>
        <v>9.1157702825889024E-3</v>
      </c>
      <c r="F13" s="11">
        <v>8.1018518518518503E-5</v>
      </c>
      <c r="G13" s="12">
        <f t="shared" si="2"/>
        <v>3.9548022598870053E-2</v>
      </c>
      <c r="H13" s="12">
        <f t="shared" si="3"/>
        <v>1.8716577540106954E-2</v>
      </c>
      <c r="I13" s="11">
        <v>0</v>
      </c>
      <c r="J13" s="12">
        <f t="shared" si="4"/>
        <v>0</v>
      </c>
      <c r="K13" s="12">
        <f t="shared" si="5"/>
        <v>0</v>
      </c>
      <c r="L13" s="13">
        <f t="shared" ref="L13" si="9">SUM(C13,F13,I13)</f>
        <v>1.9675925925925951E-4</v>
      </c>
      <c r="M13" s="12">
        <f t="shared" si="6"/>
        <v>1.414309484193014E-2</v>
      </c>
      <c r="N13" s="14">
        <f t="shared" si="7"/>
        <v>7.8232857800276234E-3</v>
      </c>
    </row>
    <row r="14" spans="2:14" x14ac:dyDescent="0.25">
      <c r="B14" s="10" t="s">
        <v>117</v>
      </c>
      <c r="C14" s="11">
        <v>1.04166666666667E-4</v>
      </c>
      <c r="D14" s="12">
        <f t="shared" si="0"/>
        <v>1.3996889580093361E-2</v>
      </c>
      <c r="E14" s="12">
        <f t="shared" si="1"/>
        <v>8.2041932543300191E-3</v>
      </c>
      <c r="F14" s="11">
        <v>1.2731481481481499E-4</v>
      </c>
      <c r="G14" s="12">
        <f t="shared" si="2"/>
        <v>6.2146892655367325E-2</v>
      </c>
      <c r="H14" s="12">
        <f t="shared" si="3"/>
        <v>2.9411764705882401E-2</v>
      </c>
      <c r="I14" s="11">
        <v>1.15740740740741E-4</v>
      </c>
      <c r="J14" s="12">
        <f t="shared" si="4"/>
        <v>2.4271844660194237E-2</v>
      </c>
      <c r="K14" s="12">
        <f t="shared" si="5"/>
        <v>1.3661202185792382E-2</v>
      </c>
      <c r="L14" s="13"/>
      <c r="M14" s="12"/>
      <c r="N14" s="14"/>
    </row>
    <row r="15" spans="2:14" x14ac:dyDescent="0.25">
      <c r="B15" s="10" t="s">
        <v>152</v>
      </c>
      <c r="C15" s="15">
        <v>0</v>
      </c>
      <c r="D15" s="12">
        <f t="shared" si="0"/>
        <v>0</v>
      </c>
      <c r="E15" s="12">
        <f t="shared" si="1"/>
        <v>0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>IFERROR(L15/L$19,0)</f>
        <v>0</v>
      </c>
      <c r="N15" s="14">
        <f>IFERROR(L15/L$30,0)</f>
        <v>0</v>
      </c>
    </row>
    <row r="16" spans="2:14" x14ac:dyDescent="0.25">
      <c r="B16" s="10" t="s">
        <v>141</v>
      </c>
      <c r="C16" s="11">
        <v>1.50462962962963E-4</v>
      </c>
      <c r="D16" s="12">
        <f t="shared" si="0"/>
        <v>2.021772939346813E-2</v>
      </c>
      <c r="E16" s="12">
        <f t="shared" si="1"/>
        <v>1.1850501367365549E-2</v>
      </c>
      <c r="F16" s="11">
        <v>5.78703703703704E-5</v>
      </c>
      <c r="G16" s="12">
        <f t="shared" si="2"/>
        <v>2.8248587570621486E-2</v>
      </c>
      <c r="H16" s="12">
        <f t="shared" si="3"/>
        <v>1.3368983957219261E-2</v>
      </c>
      <c r="I16" s="11">
        <v>6.9444444444444404E-5</v>
      </c>
      <c r="J16" s="12">
        <f t="shared" si="4"/>
        <v>1.45631067961165E-2</v>
      </c>
      <c r="K16" s="12">
        <f t="shared" si="5"/>
        <v>8.1967213114754068E-3</v>
      </c>
      <c r="L16" s="13">
        <f t="shared" si="8"/>
        <v>2.7777777777777783E-4</v>
      </c>
      <c r="M16" s="12">
        <f>IFERROR(L16/L$19,0)</f>
        <v>1.9966722129783704E-2</v>
      </c>
      <c r="N16" s="14">
        <f>IFERROR(L16/L$30,0)</f>
        <v>1.1044638748274282E-2</v>
      </c>
    </row>
    <row r="17" spans="2:14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 x14ac:dyDescent="0.3">
      <c r="B18" s="10" t="s">
        <v>13</v>
      </c>
      <c r="C18" s="11">
        <v>3.1250000000000001E-4</v>
      </c>
      <c r="D18" s="12">
        <f t="shared" si="0"/>
        <v>4.199066874027995E-2</v>
      </c>
      <c r="E18" s="12">
        <f t="shared" si="1"/>
        <v>2.4612579762989983E-2</v>
      </c>
      <c r="F18" s="11">
        <v>0</v>
      </c>
      <c r="G18" s="12">
        <f t="shared" si="2"/>
        <v>0</v>
      </c>
      <c r="H18" s="12">
        <f t="shared" si="3"/>
        <v>0</v>
      </c>
      <c r="I18" s="11">
        <v>8.1018518518518503E-5</v>
      </c>
      <c r="J18" s="12">
        <f t="shared" si="4"/>
        <v>1.6990291262135922E-2</v>
      </c>
      <c r="K18" s="12">
        <f t="shared" si="5"/>
        <v>9.5628415300546433E-3</v>
      </c>
      <c r="L18" s="13">
        <f t="shared" si="8"/>
        <v>3.9351851851851852E-4</v>
      </c>
      <c r="M18" s="12">
        <f>IFERROR(L18/L$19,0)</f>
        <v>2.8286189683860243E-2</v>
      </c>
      <c r="N18" s="14">
        <f>IFERROR(L18/L$30,0)</f>
        <v>1.5646571560055229E-2</v>
      </c>
    </row>
    <row r="19" spans="2:14" ht="16.5" thickTop="1" thickBot="1" x14ac:dyDescent="0.3">
      <c r="B19" s="31" t="s">
        <v>3</v>
      </c>
      <c r="C19" s="32">
        <f>SUM(C7:C18)</f>
        <v>7.4421296296296275E-3</v>
      </c>
      <c r="D19" s="33">
        <f>IFERROR(SUM(D7:D18),0)</f>
        <v>0.99999999999999978</v>
      </c>
      <c r="E19" s="33">
        <f>IFERROR(SUM(E7:E18),0)</f>
        <v>0.58614402917046482</v>
      </c>
      <c r="F19" s="32">
        <f>SUM(F7:F18)</f>
        <v>2.0486111111111109E-3</v>
      </c>
      <c r="G19" s="33">
        <f>IFERROR(SUM(G7:G18),0)</f>
        <v>1</v>
      </c>
      <c r="H19" s="33">
        <f>IFERROR(SUM(H7:H18),0)</f>
        <v>0.47326203208556156</v>
      </c>
      <c r="I19" s="32">
        <f>SUM(I7:I18)</f>
        <v>4.7685185185185174E-3</v>
      </c>
      <c r="J19" s="33">
        <f>IFERROR(SUM(J7:J18),0)</f>
        <v>1.0000000000000002</v>
      </c>
      <c r="K19" s="33">
        <f>IFERROR(SUM(K7:K18),0)</f>
        <v>0.56284153005464477</v>
      </c>
      <c r="L19" s="32">
        <f>SUM(L7:L18)</f>
        <v>1.3912037037037032E-2</v>
      </c>
      <c r="M19" s="33">
        <f>IFERROR(SUM(M7:M18),0)</f>
        <v>1</v>
      </c>
      <c r="N19" s="34">
        <f>IFERROR(SUM(N7:N18),0)</f>
        <v>0.55315232397606995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6" t="s">
        <v>5</v>
      </c>
      <c r="L21" s="16" t="s">
        <v>53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2.0023148148148101E-3</v>
      </c>
      <c r="D22" s="19"/>
      <c r="E22" s="12">
        <f>IFERROR(C22/C$30,0)</f>
        <v>0.15770282588878728</v>
      </c>
      <c r="F22" s="11">
        <v>9.6064814814814797E-4</v>
      </c>
      <c r="G22" s="19"/>
      <c r="H22" s="12">
        <f>IFERROR(F22/F$30,0)</f>
        <v>0.2219251336898396</v>
      </c>
      <c r="I22" s="11">
        <v>1.4236111111111101E-3</v>
      </c>
      <c r="J22" s="19"/>
      <c r="K22" s="12">
        <f>IFERROR(I22/I$30,0)</f>
        <v>0.16803278688524581</v>
      </c>
      <c r="L22" s="13">
        <f>SUM(C22,F22,I22)</f>
        <v>4.3865740740740679E-3</v>
      </c>
      <c r="M22" s="19"/>
      <c r="N22" s="14">
        <f>IFERROR(L22/L$30,0)</f>
        <v>0.17441325356649776</v>
      </c>
    </row>
    <row r="23" spans="2:14" x14ac:dyDescent="0.25">
      <c r="B23" s="18" t="s">
        <v>16</v>
      </c>
      <c r="C23" s="11">
        <v>1.9675925925925899E-4</v>
      </c>
      <c r="D23" s="19"/>
      <c r="E23" s="12">
        <f t="shared" ref="E23:E27" si="10">IFERROR(C23/C$30,0)</f>
        <v>1.5496809480401079E-2</v>
      </c>
      <c r="F23" s="11">
        <v>1.2731481481481499E-4</v>
      </c>
      <c r="G23" s="19"/>
      <c r="H23" s="12">
        <f t="shared" ref="H23:H27" si="11">IFERROR(F23/F$30,0)</f>
        <v>2.9411764705882401E-2</v>
      </c>
      <c r="I23" s="11">
        <v>4.0509259259259301E-4</v>
      </c>
      <c r="J23" s="19"/>
      <c r="K23" s="12">
        <f t="shared" ref="K23:K27" si="12">IFERROR(I23/I$30,0)</f>
        <v>4.7814207650273277E-2</v>
      </c>
      <c r="L23" s="13">
        <f t="shared" ref="L23:L27" si="13">SUM(C23,F23,I23)</f>
        <v>7.2916666666666703E-4</v>
      </c>
      <c r="M23" s="19"/>
      <c r="N23" s="14">
        <f t="shared" ref="N23:N27" si="14">IFERROR(L23/L$30,0)</f>
        <v>2.8992176714219997E-2</v>
      </c>
    </row>
    <row r="24" spans="2:14" x14ac:dyDescent="0.25">
      <c r="B24" s="18" t="s">
        <v>17</v>
      </c>
      <c r="C24" s="11">
        <v>0</v>
      </c>
      <c r="D24" s="19"/>
      <c r="E24" s="12">
        <f t="shared" si="10"/>
        <v>0</v>
      </c>
      <c r="F24" s="11">
        <v>2.5462962962962999E-4</v>
      </c>
      <c r="G24" s="19"/>
      <c r="H24" s="12">
        <f t="shared" si="11"/>
        <v>5.8823529411764802E-2</v>
      </c>
      <c r="I24" s="11">
        <v>2.4305555555555601E-4</v>
      </c>
      <c r="J24" s="19"/>
      <c r="K24" s="12">
        <f t="shared" si="12"/>
        <v>2.8688524590163991E-2</v>
      </c>
      <c r="L24" s="13">
        <f t="shared" si="13"/>
        <v>4.9768518518518597E-4</v>
      </c>
      <c r="M24" s="19"/>
      <c r="N24" s="14">
        <f t="shared" si="14"/>
        <v>1.9788311090658116E-2</v>
      </c>
    </row>
    <row r="25" spans="2:14" x14ac:dyDescent="0.25">
      <c r="B25" s="18" t="s">
        <v>18</v>
      </c>
      <c r="C25" s="11">
        <v>1.66666666666667E-3</v>
      </c>
      <c r="D25" s="19"/>
      <c r="E25" s="12">
        <f t="shared" si="10"/>
        <v>0.13126709206928017</v>
      </c>
      <c r="F25" s="11">
        <v>5.32407407407407E-4</v>
      </c>
      <c r="G25" s="19"/>
      <c r="H25" s="12">
        <f t="shared" si="11"/>
        <v>0.12299465240641705</v>
      </c>
      <c r="I25" s="11">
        <v>6.01851851851852E-4</v>
      </c>
      <c r="J25" s="19"/>
      <c r="K25" s="12">
        <f t="shared" si="12"/>
        <v>7.1038251366120242E-2</v>
      </c>
      <c r="L25" s="13">
        <f t="shared" si="13"/>
        <v>2.8009259259259294E-3</v>
      </c>
      <c r="M25" s="19"/>
      <c r="N25" s="14">
        <f t="shared" si="14"/>
        <v>0.11136677404509912</v>
      </c>
    </row>
    <row r="26" spans="2:14" x14ac:dyDescent="0.25">
      <c r="B26" s="18" t="s">
        <v>19</v>
      </c>
      <c r="C26" s="11">
        <v>9.1435185185185196E-4</v>
      </c>
      <c r="D26" s="19"/>
      <c r="E26" s="12">
        <f t="shared" si="10"/>
        <v>7.2014585232452175E-2</v>
      </c>
      <c r="F26" s="11">
        <v>2.31481481481481E-4</v>
      </c>
      <c r="G26" s="19"/>
      <c r="H26" s="12">
        <f t="shared" si="11"/>
        <v>5.3475935828876907E-2</v>
      </c>
      <c r="I26" s="11">
        <v>6.9444444444444404E-4</v>
      </c>
      <c r="J26" s="19"/>
      <c r="K26" s="12">
        <f t="shared" si="12"/>
        <v>8.1967213114754064E-2</v>
      </c>
      <c r="L26" s="13">
        <f t="shared" si="13"/>
        <v>1.8402777777777771E-3</v>
      </c>
      <c r="M26" s="19"/>
      <c r="N26" s="14">
        <f t="shared" si="14"/>
        <v>7.3170731707317069E-2</v>
      </c>
    </row>
    <row r="27" spans="2:14" ht="15.75" thickBot="1" x14ac:dyDescent="0.3">
      <c r="B27" s="23" t="s">
        <v>20</v>
      </c>
      <c r="C27" s="20">
        <v>4.7453703703703698E-4</v>
      </c>
      <c r="D27" s="24"/>
      <c r="E27" s="21">
        <f t="shared" si="10"/>
        <v>3.7374658158614411E-2</v>
      </c>
      <c r="F27" s="20">
        <v>1.7361111111111101E-4</v>
      </c>
      <c r="G27" s="24"/>
      <c r="H27" s="21">
        <f t="shared" si="11"/>
        <v>4.0106951871657741E-2</v>
      </c>
      <c r="I27" s="20">
        <v>3.3564814814814801E-4</v>
      </c>
      <c r="J27" s="24"/>
      <c r="K27" s="21">
        <f t="shared" si="12"/>
        <v>3.9617486338797803E-2</v>
      </c>
      <c r="L27" s="13">
        <f t="shared" si="13"/>
        <v>9.8379629629629598E-4</v>
      </c>
      <c r="M27" s="24"/>
      <c r="N27" s="22">
        <f t="shared" si="14"/>
        <v>3.9116428900138056E-2</v>
      </c>
    </row>
    <row r="28" spans="2:14" ht="16.5" thickTop="1" thickBot="1" x14ac:dyDescent="0.3">
      <c r="B28" s="31" t="s">
        <v>3</v>
      </c>
      <c r="C28" s="32">
        <f>SUM(C22:C27)</f>
        <v>5.2546296296296282E-3</v>
      </c>
      <c r="D28" s="33"/>
      <c r="E28" s="33">
        <f>IFERROR(SUM(E22:E27),0)</f>
        <v>0.41385597082953512</v>
      </c>
      <c r="F28" s="32">
        <f>SUM(F22:F27)</f>
        <v>2.2800925925925918E-3</v>
      </c>
      <c r="G28" s="33"/>
      <c r="H28" s="33">
        <f>IFERROR(SUM(H22:H27),0)</f>
        <v>0.52673796791443839</v>
      </c>
      <c r="I28" s="32">
        <f>SUM(I22:I27)</f>
        <v>3.703703703703703E-3</v>
      </c>
      <c r="J28" s="33"/>
      <c r="K28" s="33">
        <f>IFERROR(SUM(K22:K27),0)</f>
        <v>0.43715846994535523</v>
      </c>
      <c r="L28" s="32">
        <f>SUM(L22:L27)</f>
        <v>1.1238425925925923E-2</v>
      </c>
      <c r="M28" s="33"/>
      <c r="N28" s="34">
        <f>IFERROR(SUM(N22:N27),0)</f>
        <v>0.44684767602393016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1.2696759259259255E-2</v>
      </c>
      <c r="D30" s="35"/>
      <c r="E30" s="36">
        <f>IFERROR(SUM(E19,E28),0)</f>
        <v>1</v>
      </c>
      <c r="F30" s="32">
        <f>SUM(F19,F28)</f>
        <v>4.3287037037037027E-3</v>
      </c>
      <c r="G30" s="35"/>
      <c r="H30" s="36">
        <f>IFERROR(SUM(H19,H28),0)</f>
        <v>1</v>
      </c>
      <c r="I30" s="32">
        <f>SUM(I19,I28)</f>
        <v>8.4722222222222213E-3</v>
      </c>
      <c r="J30" s="35"/>
      <c r="K30" s="36">
        <f>IFERROR(SUM(K19,K28),0)</f>
        <v>1</v>
      </c>
      <c r="L30" s="37">
        <f>SUM(L19,L28)</f>
        <v>2.5150462962962954E-2</v>
      </c>
      <c r="M30" s="35"/>
      <c r="N30" s="38">
        <f>IFERROR(SUM(N19,N28),0)</f>
        <v>1</v>
      </c>
    </row>
    <row r="31" spans="2:14" ht="66" customHeight="1" thickTop="1" thickBot="1" x14ac:dyDescent="0.3">
      <c r="B31" s="138" t="s">
        <v>123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40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6"/>
  <sheetViews>
    <sheetView showGridLines="0" showZeros="0" view="pageBreakPreview" zoomScale="110" zoomScaleNormal="80" zoomScaleSheetLayoutView="110" zoomScalePageLayoutView="5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41" t="s">
        <v>34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3"/>
    </row>
    <row r="4" spans="2:14" s="5" customFormat="1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6"/>
    </row>
    <row r="5" spans="2:14" s="5" customFormat="1" x14ac:dyDescent="0.25">
      <c r="B5" s="39"/>
      <c r="C5" s="147" t="s">
        <v>0</v>
      </c>
      <c r="D5" s="147"/>
      <c r="E5" s="147"/>
      <c r="F5" s="147" t="s">
        <v>1</v>
      </c>
      <c r="G5" s="147"/>
      <c r="H5" s="147"/>
      <c r="I5" s="147" t="s">
        <v>2</v>
      </c>
      <c r="J5" s="147"/>
      <c r="K5" s="147"/>
      <c r="L5" s="147" t="s">
        <v>3</v>
      </c>
      <c r="M5" s="147"/>
      <c r="N5" s="148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7.1296296296296299E-3</v>
      </c>
      <c r="D7" s="12">
        <f t="shared" ref="D7:D18" si="0">IFERROR(C7/C$19,0)</f>
        <v>0.24006235385814503</v>
      </c>
      <c r="E7" s="12">
        <f t="shared" ref="E7:E18" si="1">IFERROR(C7/C$30,0)</f>
        <v>0.10131578947368416</v>
      </c>
      <c r="F7" s="11">
        <v>2.0254629629629598E-3</v>
      </c>
      <c r="G7" s="12">
        <f t="shared" ref="G7:G18" si="2">IFERROR(F7/F$19,0)</f>
        <v>0.19931662870159422</v>
      </c>
      <c r="H7" s="12">
        <f t="shared" ref="H7:H18" si="3">IFERROR(F7/F$30,0)</f>
        <v>7.9257246376811474E-2</v>
      </c>
      <c r="I7" s="11">
        <v>4.9305555555555604E-3</v>
      </c>
      <c r="J7" s="12">
        <f t="shared" ref="J7:J18" si="4">IFERROR(I7/I$19,0)</f>
        <v>0.26591760299625472</v>
      </c>
      <c r="K7" s="12">
        <f t="shared" ref="K7:K18" si="5">IFERROR(I7/I$30,0)</f>
        <v>0.110966397499349</v>
      </c>
      <c r="L7" s="13">
        <f>SUM(C7,F7,I7)</f>
        <v>1.4085648148148149E-2</v>
      </c>
      <c r="M7" s="12">
        <f t="shared" ref="M7:M16" si="6">IFERROR(L7/L$19,0)</f>
        <v>0.24118113357114543</v>
      </c>
      <c r="N7" s="14">
        <f t="shared" ref="N7:N16" si="7">IFERROR(L7/L$30,0)</f>
        <v>0.10035458068772164</v>
      </c>
    </row>
    <row r="8" spans="2:14" s="5" customFormat="1" x14ac:dyDescent="0.25">
      <c r="B8" s="131" t="s">
        <v>110</v>
      </c>
      <c r="C8" s="11">
        <v>3.2754629629629601E-3</v>
      </c>
      <c r="D8" s="12">
        <f t="shared" si="0"/>
        <v>0.11028838659392041</v>
      </c>
      <c r="E8" s="12">
        <f t="shared" si="1"/>
        <v>4.6546052631578884E-2</v>
      </c>
      <c r="F8" s="11">
        <v>5.78703703703704E-4</v>
      </c>
      <c r="G8" s="12">
        <f t="shared" si="2"/>
        <v>5.6947608200455607E-2</v>
      </c>
      <c r="H8" s="12">
        <f t="shared" si="3"/>
        <v>2.2644927536231898E-2</v>
      </c>
      <c r="I8" s="11">
        <v>2.5462962962963E-3</v>
      </c>
      <c r="J8" s="12">
        <f t="shared" si="4"/>
        <v>0.13732833957553067</v>
      </c>
      <c r="K8" s="12">
        <f t="shared" si="5"/>
        <v>5.7306590257879791E-2</v>
      </c>
      <c r="L8" s="13">
        <f t="shared" ref="L8:L18" si="8">SUM(C8,F8,I8)</f>
        <v>6.4004629629629637E-3</v>
      </c>
      <c r="M8" s="12">
        <f t="shared" si="6"/>
        <v>0.10959175584621482</v>
      </c>
      <c r="N8" s="14">
        <f t="shared" si="7"/>
        <v>4.5600725653500464E-2</v>
      </c>
    </row>
    <row r="9" spans="2:14" s="5" customFormat="1" x14ac:dyDescent="0.25">
      <c r="B9" s="10" t="s">
        <v>48</v>
      </c>
      <c r="C9" s="11">
        <v>3.6111111111111101E-3</v>
      </c>
      <c r="D9" s="12">
        <f t="shared" si="0"/>
        <v>0.1215900233826968</v>
      </c>
      <c r="E9" s="12">
        <f t="shared" si="1"/>
        <v>5.1315789473684176E-2</v>
      </c>
      <c r="F9" s="11">
        <v>6.4814814814814802E-4</v>
      </c>
      <c r="G9" s="12">
        <f t="shared" si="2"/>
        <v>6.3781321184510242E-2</v>
      </c>
      <c r="H9" s="12">
        <f t="shared" si="3"/>
        <v>2.5362318840579708E-2</v>
      </c>
      <c r="I9" s="11">
        <v>2.2916666666666701E-3</v>
      </c>
      <c r="J9" s="12">
        <f t="shared" si="4"/>
        <v>0.12359550561797761</v>
      </c>
      <c r="K9" s="12">
        <f t="shared" si="5"/>
        <v>5.1575931232091816E-2</v>
      </c>
      <c r="L9" s="13">
        <f t="shared" si="8"/>
        <v>6.5509259259259279E-3</v>
      </c>
      <c r="M9" s="12">
        <f t="shared" si="6"/>
        <v>0.11216805390408245</v>
      </c>
      <c r="N9" s="14">
        <f t="shared" si="7"/>
        <v>4.6672713779170469E-2</v>
      </c>
    </row>
    <row r="10" spans="2:14" s="5" customFormat="1" x14ac:dyDescent="0.25">
      <c r="B10" s="10" t="s">
        <v>11</v>
      </c>
      <c r="C10" s="11">
        <v>7.3032407407407404E-3</v>
      </c>
      <c r="D10" s="12">
        <f t="shared" si="0"/>
        <v>0.2459080280592362</v>
      </c>
      <c r="E10" s="12">
        <f t="shared" si="1"/>
        <v>0.10378289473684205</v>
      </c>
      <c r="F10" s="11">
        <v>1.4814814814814801E-3</v>
      </c>
      <c r="G10" s="12">
        <f t="shared" si="2"/>
        <v>0.14578587699316614</v>
      </c>
      <c r="H10" s="12">
        <f t="shared" si="3"/>
        <v>5.7971014492753575E-2</v>
      </c>
      <c r="I10" s="11">
        <v>5.8449074074074098E-3</v>
      </c>
      <c r="J10" s="12">
        <f t="shared" si="4"/>
        <v>0.31523096129837691</v>
      </c>
      <c r="K10" s="12">
        <f t="shared" si="5"/>
        <v>0.1315446730919512</v>
      </c>
      <c r="L10" s="13">
        <f t="shared" si="8"/>
        <v>1.462962962962963E-2</v>
      </c>
      <c r="M10" s="12">
        <f t="shared" si="6"/>
        <v>0.25049544193420525</v>
      </c>
      <c r="N10" s="14">
        <f t="shared" si="7"/>
        <v>0.10423023006514391</v>
      </c>
    </row>
    <row r="11" spans="2:14" s="5" customFormat="1" x14ac:dyDescent="0.25">
      <c r="B11" s="10" t="s">
        <v>12</v>
      </c>
      <c r="C11" s="11">
        <v>1.11111111111111E-3</v>
      </c>
      <c r="D11" s="12">
        <f t="shared" si="0"/>
        <v>3.74123148869836E-2</v>
      </c>
      <c r="E11" s="12">
        <f t="shared" si="1"/>
        <v>1.5789473684210503E-2</v>
      </c>
      <c r="F11" s="11">
        <v>3.9351851851851901E-4</v>
      </c>
      <c r="G11" s="12">
        <f t="shared" si="2"/>
        <v>3.8724373576309847E-2</v>
      </c>
      <c r="H11" s="12">
        <f t="shared" si="3"/>
        <v>1.5398550724637701E-2</v>
      </c>
      <c r="I11" s="11">
        <v>7.9861111111111105E-4</v>
      </c>
      <c r="J11" s="12">
        <f t="shared" si="4"/>
        <v>4.3071161048689098E-2</v>
      </c>
      <c r="K11" s="12">
        <f t="shared" si="5"/>
        <v>1.7973430580880453E-2</v>
      </c>
      <c r="L11" s="13">
        <f t="shared" si="8"/>
        <v>2.3032407407407402E-3</v>
      </c>
      <c r="M11" s="12">
        <f t="shared" si="6"/>
        <v>3.943717796274275E-2</v>
      </c>
      <c r="N11" s="14">
        <f t="shared" si="7"/>
        <v>1.640966438525604E-2</v>
      </c>
    </row>
    <row r="12" spans="2:14" s="5" customFormat="1" x14ac:dyDescent="0.25">
      <c r="B12" s="10" t="s">
        <v>127</v>
      </c>
      <c r="C12" s="11">
        <v>9.9537037037036999E-4</v>
      </c>
      <c r="D12" s="12">
        <f t="shared" si="0"/>
        <v>3.3515198752922831E-2</v>
      </c>
      <c r="E12" s="12">
        <f t="shared" si="1"/>
        <v>1.4144736842105252E-2</v>
      </c>
      <c r="F12" s="11">
        <v>1.7361111111111101E-4</v>
      </c>
      <c r="G12" s="12">
        <f t="shared" si="2"/>
        <v>1.7084282460136664E-2</v>
      </c>
      <c r="H12" s="12">
        <f t="shared" si="3"/>
        <v>6.7934782608695616E-3</v>
      </c>
      <c r="I12" s="11">
        <v>7.9861111111111105E-4</v>
      </c>
      <c r="J12" s="12">
        <f t="shared" si="4"/>
        <v>4.3071161048689098E-2</v>
      </c>
      <c r="K12" s="12">
        <f t="shared" si="5"/>
        <v>1.7973430580880453E-2</v>
      </c>
      <c r="L12" s="13">
        <f t="shared" si="8"/>
        <v>1.967592592592592E-3</v>
      </c>
      <c r="M12" s="12">
        <f t="shared" si="6"/>
        <v>3.3690051525961141E-2</v>
      </c>
      <c r="N12" s="14">
        <f t="shared" si="7"/>
        <v>1.4018306258761439E-2</v>
      </c>
    </row>
    <row r="13" spans="2:14" s="5" customFormat="1" x14ac:dyDescent="0.25">
      <c r="B13" s="10" t="s">
        <v>116</v>
      </c>
      <c r="C13" s="11">
        <v>3.3564814814814801E-4</v>
      </c>
      <c r="D13" s="12">
        <f t="shared" si="0"/>
        <v>1.1301636788776303E-2</v>
      </c>
      <c r="E13" s="12">
        <f t="shared" si="1"/>
        <v>4.7697368421052589E-3</v>
      </c>
      <c r="F13" s="11">
        <v>5.78703703703704E-5</v>
      </c>
      <c r="G13" s="12">
        <f t="shared" si="2"/>
        <v>5.6947608200455611E-3</v>
      </c>
      <c r="H13" s="12">
        <f t="shared" si="3"/>
        <v>2.2644927536231898E-3</v>
      </c>
      <c r="I13" s="11">
        <v>3.7037037037037003E-4</v>
      </c>
      <c r="J13" s="12">
        <f t="shared" si="4"/>
        <v>1.9975031210986233E-2</v>
      </c>
      <c r="K13" s="12">
        <f t="shared" si="5"/>
        <v>8.3355040375097684E-3</v>
      </c>
      <c r="L13" s="13">
        <f t="shared" ref="L13:L14" si="9">SUM(C13,F13,I13)</f>
        <v>7.6388888888888839E-4</v>
      </c>
      <c r="M13" s="12">
        <f t="shared" si="6"/>
        <v>1.3079667063020203E-2</v>
      </c>
      <c r="N13" s="14">
        <f t="shared" si="7"/>
        <v>5.4424012534014981E-3</v>
      </c>
    </row>
    <row r="14" spans="2:14" s="5" customFormat="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9"/>
        <v>0</v>
      </c>
      <c r="M14" s="12">
        <f t="shared" si="6"/>
        <v>0</v>
      </c>
      <c r="N14" s="14">
        <f t="shared" si="7"/>
        <v>0</v>
      </c>
    </row>
    <row r="15" spans="2:14" s="5" customFormat="1" x14ac:dyDescent="0.25">
      <c r="B15" s="10" t="s">
        <v>152</v>
      </c>
      <c r="C15" s="15">
        <v>0</v>
      </c>
      <c r="D15" s="12">
        <f t="shared" si="0"/>
        <v>0</v>
      </c>
      <c r="E15" s="12">
        <f t="shared" si="1"/>
        <v>0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 t="shared" si="6"/>
        <v>0</v>
      </c>
      <c r="N15" s="14">
        <f t="shared" si="7"/>
        <v>0</v>
      </c>
    </row>
    <row r="16" spans="2:14" s="5" customFormat="1" x14ac:dyDescent="0.25">
      <c r="B16" s="10" t="s">
        <v>141</v>
      </c>
      <c r="C16" s="11">
        <v>5.20833333333333E-4</v>
      </c>
      <c r="D16" s="12">
        <f t="shared" si="0"/>
        <v>1.7537022603273569E-2</v>
      </c>
      <c r="E16" s="12">
        <f t="shared" si="1"/>
        <v>7.401315789473676E-3</v>
      </c>
      <c r="F16" s="11">
        <v>6.9444444444444404E-5</v>
      </c>
      <c r="G16" s="12">
        <f t="shared" si="2"/>
        <v>6.8337129840546655E-3</v>
      </c>
      <c r="H16" s="12">
        <f t="shared" si="3"/>
        <v>2.7173913043478247E-3</v>
      </c>
      <c r="I16" s="11">
        <v>3.3564814814814801E-4</v>
      </c>
      <c r="J16" s="12">
        <f t="shared" si="4"/>
        <v>1.8102372034956283E-2</v>
      </c>
      <c r="K16" s="12">
        <f t="shared" si="5"/>
        <v>7.5540505339932312E-3</v>
      </c>
      <c r="L16" s="13">
        <f t="shared" si="8"/>
        <v>9.2592592592592553E-4</v>
      </c>
      <c r="M16" s="12">
        <f t="shared" si="6"/>
        <v>1.5854141894569948E-2</v>
      </c>
      <c r="N16" s="14">
        <f t="shared" si="7"/>
        <v>6.5968500041230296E-3</v>
      </c>
    </row>
    <row r="17" spans="2:14" s="5" customFormat="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s="5" customFormat="1" ht="15.75" thickBot="1" x14ac:dyDescent="0.3">
      <c r="B18" s="10" t="s">
        <v>13</v>
      </c>
      <c r="C18" s="11">
        <v>5.4166666666666703E-3</v>
      </c>
      <c r="D18" s="12">
        <f t="shared" si="0"/>
        <v>0.18238503507404535</v>
      </c>
      <c r="E18" s="12">
        <f t="shared" si="1"/>
        <v>7.6973684210526333E-2</v>
      </c>
      <c r="F18" s="11">
        <v>4.7337962962963002E-3</v>
      </c>
      <c r="G18" s="12">
        <f t="shared" si="2"/>
        <v>0.46583143507972702</v>
      </c>
      <c r="H18" s="12">
        <f t="shared" si="3"/>
        <v>0.18523550724637697</v>
      </c>
      <c r="I18" s="11">
        <v>6.2500000000000001E-4</v>
      </c>
      <c r="J18" s="12">
        <f t="shared" si="4"/>
        <v>3.3707865168539297E-2</v>
      </c>
      <c r="K18" s="12">
        <f t="shared" si="5"/>
        <v>1.4066163063297747E-2</v>
      </c>
      <c r="L18" s="13">
        <f t="shared" si="8"/>
        <v>1.0775462962962971E-2</v>
      </c>
      <c r="M18" s="12">
        <f>IFERROR(L18/L$19,0)</f>
        <v>0.18450257629805797</v>
      </c>
      <c r="N18" s="14">
        <f>IFERROR(L18/L$30,0)</f>
        <v>7.677084192298185E-2</v>
      </c>
    </row>
    <row r="19" spans="2:14" s="5" customFormat="1" ht="16.5" thickTop="1" thickBot="1" x14ac:dyDescent="0.3">
      <c r="B19" s="31" t="s">
        <v>3</v>
      </c>
      <c r="C19" s="32">
        <f>SUM(C7:C18)</f>
        <v>2.9699074074074069E-2</v>
      </c>
      <c r="D19" s="33">
        <f>IFERROR(SUM(D7:D18),0)</f>
        <v>1</v>
      </c>
      <c r="E19" s="33">
        <f>IFERROR(SUM(E7:E18),0)</f>
        <v>0.42203947368421035</v>
      </c>
      <c r="F19" s="32">
        <f>SUM(F7:F18)</f>
        <v>1.0162037037037037E-2</v>
      </c>
      <c r="G19" s="33">
        <f>IFERROR(SUM(G7:G18),0)</f>
        <v>1</v>
      </c>
      <c r="H19" s="33">
        <f>IFERROR(SUM(H7:H18),0)</f>
        <v>0.39764492753623193</v>
      </c>
      <c r="I19" s="32">
        <f>SUM(I7:I18)</f>
        <v>1.8541666666666682E-2</v>
      </c>
      <c r="J19" s="33">
        <f>IFERROR(SUM(J7:J18),0)</f>
        <v>0.99999999999999989</v>
      </c>
      <c r="K19" s="33">
        <f>IFERROR(SUM(K7:K18),0)</f>
        <v>0.41729617087783344</v>
      </c>
      <c r="L19" s="32">
        <f>SUM(L7:L18)</f>
        <v>5.840277777777779E-2</v>
      </c>
      <c r="M19" s="33">
        <f>IFERROR(SUM(M7:M18),0)</f>
        <v>1</v>
      </c>
      <c r="N19" s="34">
        <f>IFERROR(SUM(N7:N18),0)</f>
        <v>0.41609631401006036</v>
      </c>
    </row>
    <row r="20" spans="2:14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6" t="s">
        <v>5</v>
      </c>
      <c r="L21" s="16" t="s">
        <v>53</v>
      </c>
      <c r="M21" s="16" t="s">
        <v>5</v>
      </c>
      <c r="N21" s="17" t="s">
        <v>5</v>
      </c>
    </row>
    <row r="22" spans="2:14" s="5" customFormat="1" x14ac:dyDescent="0.25">
      <c r="B22" s="18" t="s">
        <v>15</v>
      </c>
      <c r="C22" s="11">
        <v>9.4097222222222204E-3</v>
      </c>
      <c r="D22" s="19"/>
      <c r="E22" s="12">
        <f>IFERROR(C22/C$30,0)</f>
        <v>0.1337171052631578</v>
      </c>
      <c r="F22" s="11">
        <v>4.3518518518518498E-3</v>
      </c>
      <c r="G22" s="19"/>
      <c r="H22" s="12">
        <f>IFERROR(F22/F$30,0)</f>
        <v>0.17028985507246369</v>
      </c>
      <c r="I22" s="11">
        <v>7.2453703703703699E-3</v>
      </c>
      <c r="J22" s="19"/>
      <c r="K22" s="12">
        <f>IFERROR(I22/I$30,0)</f>
        <v>0.16306329773378497</v>
      </c>
      <c r="L22" s="13">
        <f>SUM(C22,F22,I22)</f>
        <v>2.1006944444444439E-2</v>
      </c>
      <c r="M22" s="19"/>
      <c r="N22" s="14">
        <f>IFERROR(L22/L$30,0)</f>
        <v>0.14966603446854126</v>
      </c>
    </row>
    <row r="23" spans="2:14" s="5" customFormat="1" x14ac:dyDescent="0.25">
      <c r="B23" s="18" t="s">
        <v>16</v>
      </c>
      <c r="C23" s="11">
        <v>4.0509259259259301E-4</v>
      </c>
      <c r="D23" s="19"/>
      <c r="E23" s="12">
        <f t="shared" ref="E23:E27" si="10">IFERROR(C23/C$30,0)</f>
        <v>5.7565789473684242E-3</v>
      </c>
      <c r="F23" s="11">
        <v>5.78703703703704E-5</v>
      </c>
      <c r="G23" s="19"/>
      <c r="H23" s="12">
        <f t="shared" ref="H23:H27" si="11">IFERROR(F23/F$30,0)</f>
        <v>2.2644927536231898E-3</v>
      </c>
      <c r="I23" s="11">
        <v>3.7037037037037003E-4</v>
      </c>
      <c r="J23" s="19"/>
      <c r="K23" s="12">
        <f t="shared" ref="K23:K27" si="12">IFERROR(I23/I$30,0)</f>
        <v>8.3355040375097684E-3</v>
      </c>
      <c r="L23" s="13">
        <f t="shared" ref="L23:L27" si="13">SUM(C23,F23,I23)</f>
        <v>8.333333333333335E-4</v>
      </c>
      <c r="M23" s="19"/>
      <c r="N23" s="14">
        <f t="shared" ref="N23:N27" si="14">IFERROR(L23/L$30,0)</f>
        <v>5.93716500371073E-3</v>
      </c>
    </row>
    <row r="24" spans="2:14" s="5" customFormat="1" x14ac:dyDescent="0.25">
      <c r="B24" s="18" t="s">
        <v>17</v>
      </c>
      <c r="C24" s="11">
        <v>1.19212962962963E-3</v>
      </c>
      <c r="D24" s="19"/>
      <c r="E24" s="12">
        <f t="shared" si="10"/>
        <v>1.6940789473684208E-2</v>
      </c>
      <c r="F24" s="11">
        <v>1.6203703703703701E-4</v>
      </c>
      <c r="G24" s="19"/>
      <c r="H24" s="12">
        <f t="shared" si="11"/>
        <v>6.3405797101449271E-3</v>
      </c>
      <c r="I24" s="11">
        <v>1.2037037037037001E-3</v>
      </c>
      <c r="J24" s="19"/>
      <c r="K24" s="12">
        <f t="shared" si="12"/>
        <v>2.709038812190669E-2</v>
      </c>
      <c r="L24" s="13">
        <f t="shared" si="13"/>
        <v>2.557870370370367E-3</v>
      </c>
      <c r="M24" s="19"/>
      <c r="N24" s="14">
        <f t="shared" si="14"/>
        <v>1.8223798136389854E-2</v>
      </c>
    </row>
    <row r="25" spans="2:14" s="5" customFormat="1" x14ac:dyDescent="0.25">
      <c r="B25" s="18" t="s">
        <v>18</v>
      </c>
      <c r="C25" s="11">
        <v>1.46412037037037E-2</v>
      </c>
      <c r="D25" s="19"/>
      <c r="E25" s="12">
        <f t="shared" si="10"/>
        <v>0.20805921052631562</v>
      </c>
      <c r="F25" s="11">
        <v>7.1296296296296299E-3</v>
      </c>
      <c r="G25" s="19"/>
      <c r="H25" s="12">
        <f t="shared" si="11"/>
        <v>0.27898550724637683</v>
      </c>
      <c r="I25" s="11">
        <v>1.09606481481481E-2</v>
      </c>
      <c r="J25" s="19"/>
      <c r="K25" s="12">
        <f t="shared" si="12"/>
        <v>0.24667882261005383</v>
      </c>
      <c r="L25" s="13">
        <f t="shared" si="13"/>
        <v>3.2731481481481431E-2</v>
      </c>
      <c r="M25" s="19"/>
      <c r="N25" s="14">
        <f t="shared" si="14"/>
        <v>0.23319864764574882</v>
      </c>
    </row>
    <row r="26" spans="2:14" s="5" customFormat="1" x14ac:dyDescent="0.25">
      <c r="B26" s="18" t="s">
        <v>19</v>
      </c>
      <c r="C26" s="11">
        <v>1.48842592592593E-2</v>
      </c>
      <c r="D26" s="19"/>
      <c r="E26" s="12">
        <f t="shared" si="10"/>
        <v>0.21151315789473732</v>
      </c>
      <c r="F26" s="11">
        <v>3.6921296296296298E-3</v>
      </c>
      <c r="G26" s="19"/>
      <c r="H26" s="12">
        <f t="shared" si="11"/>
        <v>0.14447463768115945</v>
      </c>
      <c r="I26" s="11">
        <v>5.9606481481481498E-3</v>
      </c>
      <c r="J26" s="19"/>
      <c r="K26" s="12">
        <f t="shared" si="12"/>
        <v>0.13414951810367298</v>
      </c>
      <c r="L26" s="13">
        <f t="shared" si="13"/>
        <v>2.4537037037037079E-2</v>
      </c>
      <c r="M26" s="19"/>
      <c r="N26" s="14">
        <f t="shared" si="14"/>
        <v>0.17481652510926066</v>
      </c>
    </row>
    <row r="27" spans="2:14" s="5" customFormat="1" ht="15.75" thickBot="1" x14ac:dyDescent="0.3">
      <c r="B27" s="23" t="s">
        <v>20</v>
      </c>
      <c r="C27" s="20">
        <v>1.38888888888889E-4</v>
      </c>
      <c r="D27" s="24"/>
      <c r="E27" s="21">
        <f t="shared" si="10"/>
        <v>1.9736842105263163E-3</v>
      </c>
      <c r="F27" s="20">
        <v>0</v>
      </c>
      <c r="G27" s="24"/>
      <c r="H27" s="21">
        <f t="shared" si="11"/>
        <v>0</v>
      </c>
      <c r="I27" s="20">
        <v>1.50462962962963E-4</v>
      </c>
      <c r="J27" s="24"/>
      <c r="K27" s="21">
        <f t="shared" si="12"/>
        <v>3.386298515238347E-3</v>
      </c>
      <c r="L27" s="13">
        <f t="shared" si="13"/>
        <v>2.89351851851852E-4</v>
      </c>
      <c r="M27" s="24"/>
      <c r="N27" s="22">
        <f t="shared" si="14"/>
        <v>2.0615156262884485E-3</v>
      </c>
    </row>
    <row r="28" spans="2:14" s="5" customFormat="1" ht="16.5" thickTop="1" thickBot="1" x14ac:dyDescent="0.3">
      <c r="B28" s="31" t="s">
        <v>3</v>
      </c>
      <c r="C28" s="32">
        <f>SUM(C22:C27)</f>
        <v>4.067129629629633E-2</v>
      </c>
      <c r="D28" s="33"/>
      <c r="E28" s="33">
        <f>IFERROR(SUM(E22:E27),0)</f>
        <v>0.57796052631578976</v>
      </c>
      <c r="F28" s="32">
        <f>SUM(F22:F27)</f>
        <v>1.5393518518518516E-2</v>
      </c>
      <c r="G28" s="33"/>
      <c r="H28" s="33">
        <f>IFERROR(SUM(H22:H27),0)</f>
        <v>0.60235507246376807</v>
      </c>
      <c r="I28" s="32">
        <f>SUM(I22:I27)</f>
        <v>2.5891203703703652E-2</v>
      </c>
      <c r="J28" s="33"/>
      <c r="K28" s="33">
        <f>IFERROR(SUM(K22:K27),0)</f>
        <v>0.58270382912216656</v>
      </c>
      <c r="L28" s="32">
        <f>SUM(L22:L27)</f>
        <v>8.1956018518518498E-2</v>
      </c>
      <c r="M28" s="33"/>
      <c r="N28" s="34">
        <f>IFERROR(SUM(N22:N27),0)</f>
        <v>0.5839036859899398</v>
      </c>
    </row>
    <row r="29" spans="2:14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 x14ac:dyDescent="0.3">
      <c r="B30" s="31" t="s">
        <v>6</v>
      </c>
      <c r="C30" s="32">
        <f>SUM(C19,C28)</f>
        <v>7.0370370370370403E-2</v>
      </c>
      <c r="D30" s="35"/>
      <c r="E30" s="36">
        <f>IFERROR(SUM(E19,E28),0)</f>
        <v>1</v>
      </c>
      <c r="F30" s="32">
        <f>SUM(F19,F28)</f>
        <v>2.5555555555555554E-2</v>
      </c>
      <c r="G30" s="35"/>
      <c r="H30" s="36">
        <f>IFERROR(SUM(H19,H28),0)</f>
        <v>1</v>
      </c>
      <c r="I30" s="32">
        <f>SUM(I19,I28)</f>
        <v>4.4432870370370331E-2</v>
      </c>
      <c r="J30" s="35"/>
      <c r="K30" s="36">
        <f>IFERROR(SUM(K19,K28),0)</f>
        <v>1</v>
      </c>
      <c r="L30" s="37">
        <f>SUM(L19,L28)</f>
        <v>0.14035879629629627</v>
      </c>
      <c r="M30" s="35"/>
      <c r="N30" s="38">
        <f>IFERROR(SUM(N19,N28),0)</f>
        <v>1.0000000000000002</v>
      </c>
    </row>
    <row r="31" spans="2:14" s="5" customFormat="1" ht="66" customHeight="1" thickTop="1" thickBot="1" x14ac:dyDescent="0.3">
      <c r="B31" s="138" t="s">
        <v>126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40"/>
    </row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1"/>
  <sheetViews>
    <sheetView showGridLines="0" showZeros="0" view="pageBreakPreview" zoomScale="110" zoomScaleNormal="80" zoomScaleSheetLayoutView="11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140625" style="1" customWidth="1"/>
    <col min="15" max="16384" width="8.85546875" style="1"/>
  </cols>
  <sheetData>
    <row r="2" spans="2:14" ht="15.75" thickBot="1" x14ac:dyDescent="0.3"/>
    <row r="3" spans="2:14" x14ac:dyDescent="0.25">
      <c r="B3" s="141" t="s">
        <v>35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3"/>
    </row>
    <row r="4" spans="2:14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6"/>
    </row>
    <row r="5" spans="2:14" x14ac:dyDescent="0.25">
      <c r="B5" s="39"/>
      <c r="C5" s="147" t="s">
        <v>0</v>
      </c>
      <c r="D5" s="147"/>
      <c r="E5" s="147"/>
      <c r="F5" s="147" t="s">
        <v>1</v>
      </c>
      <c r="G5" s="147"/>
      <c r="H5" s="147"/>
      <c r="I5" s="147" t="s">
        <v>2</v>
      </c>
      <c r="J5" s="147"/>
      <c r="K5" s="147"/>
      <c r="L5" s="147" t="s">
        <v>3</v>
      </c>
      <c r="M5" s="147"/>
      <c r="N5" s="148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9.1435185185185196E-3</v>
      </c>
      <c r="D7" s="12">
        <f t="shared" ref="D7:D18" si="0">IFERROR(C7/C$19,0)</f>
        <v>0.24618261140542233</v>
      </c>
      <c r="E7" s="12">
        <f t="shared" ref="E7:E18" si="1">IFERROR(C7/C$30,0)</f>
        <v>0.1100738470112861</v>
      </c>
      <c r="F7" s="11">
        <v>2.8124999999999999E-3</v>
      </c>
      <c r="G7" s="12">
        <f t="shared" ref="G7:G18" si="2">IFERROR(F7/F$19,0)</f>
        <v>0.23033175355450225</v>
      </c>
      <c r="H7" s="12">
        <f t="shared" ref="H7:H18" si="3">IFERROR(F7/F$30,0)</f>
        <v>9.4113090627420584E-2</v>
      </c>
      <c r="I7" s="11">
        <v>6.2962962962962998E-3</v>
      </c>
      <c r="J7" s="12">
        <f t="shared" ref="J7:J18" si="4">IFERROR(I7/I$19,0)</f>
        <v>0.27010923535253217</v>
      </c>
      <c r="K7" s="12">
        <f t="shared" ref="K7:K18" si="5">IFERROR(I7/I$30,0)</f>
        <v>0.11901115729599651</v>
      </c>
      <c r="L7" s="13">
        <f>SUM(C7,F7,I7)</f>
        <v>1.8252314814814818E-2</v>
      </c>
      <c r="M7" s="12">
        <f t="shared" ref="M7:M16" si="6">IFERROR(L7/L$19,0)</f>
        <v>0.25119464797706276</v>
      </c>
      <c r="N7" s="14">
        <f t="shared" ref="N7:N16" si="7">IFERROR(L7/L$30,0)</f>
        <v>0.11004884856943478</v>
      </c>
    </row>
    <row r="8" spans="2:14" x14ac:dyDescent="0.25">
      <c r="B8" s="131" t="s">
        <v>110</v>
      </c>
      <c r="C8" s="11">
        <v>4.1203703703703697E-3</v>
      </c>
      <c r="D8" s="12">
        <f t="shared" si="0"/>
        <v>0.11093798691181053</v>
      </c>
      <c r="E8" s="12">
        <f t="shared" si="1"/>
        <v>4.9602898146858025E-2</v>
      </c>
      <c r="F8" s="11">
        <v>6.8287037037037003E-4</v>
      </c>
      <c r="G8" s="12">
        <f t="shared" si="2"/>
        <v>5.592417061611369E-2</v>
      </c>
      <c r="H8" s="12">
        <f t="shared" si="3"/>
        <v>2.2850503485670005E-2</v>
      </c>
      <c r="I8" s="11">
        <v>3.0324074074074099E-3</v>
      </c>
      <c r="J8" s="12">
        <f t="shared" si="4"/>
        <v>0.13008937437934459</v>
      </c>
      <c r="K8" s="12">
        <f t="shared" si="5"/>
        <v>5.7317873550645396E-2</v>
      </c>
      <c r="L8" s="13">
        <f t="shared" ref="L8:L18" si="8">SUM(C8,F8,I8)</f>
        <v>7.8356481481481506E-3</v>
      </c>
      <c r="M8" s="12">
        <f t="shared" si="6"/>
        <v>0.1078368907295317</v>
      </c>
      <c r="N8" s="14">
        <f t="shared" si="7"/>
        <v>4.7243545010467569E-2</v>
      </c>
    </row>
    <row r="9" spans="2:14" x14ac:dyDescent="0.25">
      <c r="B9" s="10" t="s">
        <v>48</v>
      </c>
      <c r="C9" s="11">
        <v>5.15046296296296E-3</v>
      </c>
      <c r="D9" s="12">
        <f t="shared" si="0"/>
        <v>0.13867248363976312</v>
      </c>
      <c r="E9" s="12">
        <f t="shared" si="1"/>
        <v>6.2003622683572505E-2</v>
      </c>
      <c r="F9" s="11">
        <v>8.7962962962963005E-4</v>
      </c>
      <c r="G9" s="12">
        <f t="shared" si="2"/>
        <v>7.2037914691943122E-2</v>
      </c>
      <c r="H9" s="12">
        <f t="shared" si="3"/>
        <v>2.9434546862896985E-2</v>
      </c>
      <c r="I9" s="11">
        <v>3.26388888888889E-3</v>
      </c>
      <c r="J9" s="12">
        <f t="shared" si="4"/>
        <v>0.14001986097318761</v>
      </c>
      <c r="K9" s="12">
        <f t="shared" si="5"/>
        <v>6.1693283745351123E-2</v>
      </c>
      <c r="L9" s="13">
        <f t="shared" si="8"/>
        <v>9.2939814814814795E-3</v>
      </c>
      <c r="M9" s="12">
        <f t="shared" si="6"/>
        <v>0.127906976744186</v>
      </c>
      <c r="N9" s="14">
        <f t="shared" si="7"/>
        <v>5.603628750872295E-2</v>
      </c>
    </row>
    <row r="10" spans="2:14" x14ac:dyDescent="0.25">
      <c r="B10" s="10" t="s">
        <v>11</v>
      </c>
      <c r="C10" s="11">
        <v>8.7615740740740692E-3</v>
      </c>
      <c r="D10" s="12">
        <f t="shared" si="0"/>
        <v>0.23589903396696782</v>
      </c>
      <c r="E10" s="12">
        <f t="shared" si="1"/>
        <v>0.10547582555385256</v>
      </c>
      <c r="F10" s="11">
        <v>1.8171296296296299E-3</v>
      </c>
      <c r="G10" s="12">
        <f t="shared" si="2"/>
        <v>0.14881516587677721</v>
      </c>
      <c r="H10" s="12">
        <f t="shared" si="3"/>
        <v>6.0805577072037174E-2</v>
      </c>
      <c r="I10" s="11">
        <v>6.7245370370370402E-3</v>
      </c>
      <c r="J10" s="12">
        <f t="shared" si="4"/>
        <v>0.2884806355511419</v>
      </c>
      <c r="K10" s="12">
        <f t="shared" si="5"/>
        <v>0.12710566615620214</v>
      </c>
      <c r="L10" s="13">
        <f t="shared" si="8"/>
        <v>1.7303240740740741E-2</v>
      </c>
      <c r="M10" s="12">
        <f t="shared" si="6"/>
        <v>0.23813316342784321</v>
      </c>
      <c r="N10" s="14">
        <f t="shared" si="7"/>
        <v>0.10432658757850664</v>
      </c>
    </row>
    <row r="11" spans="2:14" x14ac:dyDescent="0.25">
      <c r="B11" s="10" t="s">
        <v>12</v>
      </c>
      <c r="C11" s="11">
        <v>1.5162037037037E-3</v>
      </c>
      <c r="D11" s="12">
        <f t="shared" si="0"/>
        <v>4.0822686195076251E-2</v>
      </c>
      <c r="E11" s="12">
        <f t="shared" si="1"/>
        <v>1.8252751846175242E-2</v>
      </c>
      <c r="F11" s="11">
        <v>5.90277777777778E-4</v>
      </c>
      <c r="G11" s="12">
        <f t="shared" si="2"/>
        <v>4.8341232227488144E-2</v>
      </c>
      <c r="H11" s="12">
        <f t="shared" si="3"/>
        <v>1.9752130131680871E-2</v>
      </c>
      <c r="I11" s="11">
        <v>1.2384259259259299E-3</v>
      </c>
      <c r="J11" s="12">
        <f t="shared" si="4"/>
        <v>5.3128103277060704E-2</v>
      </c>
      <c r="K11" s="12">
        <f t="shared" si="5"/>
        <v>2.3408444541675847E-2</v>
      </c>
      <c r="L11" s="13">
        <f t="shared" si="8"/>
        <v>3.3449074074074076E-3</v>
      </c>
      <c r="M11" s="12">
        <f t="shared" si="6"/>
        <v>4.6033768716151634E-2</v>
      </c>
      <c r="N11" s="14">
        <f t="shared" si="7"/>
        <v>2.016748080949058E-2</v>
      </c>
    </row>
    <row r="12" spans="2:14" x14ac:dyDescent="0.25">
      <c r="B12" s="10" t="s">
        <v>127</v>
      </c>
      <c r="C12" s="11">
        <v>1.49305555555556E-3</v>
      </c>
      <c r="D12" s="12">
        <f t="shared" si="0"/>
        <v>4.0199439077594393E-2</v>
      </c>
      <c r="E12" s="12">
        <f t="shared" si="1"/>
        <v>1.7974083879058161E-2</v>
      </c>
      <c r="F12" s="11">
        <v>3.00925925925926E-4</v>
      </c>
      <c r="G12" s="12">
        <f t="shared" si="2"/>
        <v>2.464454976303317E-2</v>
      </c>
      <c r="H12" s="12">
        <f t="shared" si="3"/>
        <v>1.0069713400464756E-2</v>
      </c>
      <c r="I12" s="11">
        <v>1.1574074074074099E-3</v>
      </c>
      <c r="J12" s="12">
        <f t="shared" si="4"/>
        <v>4.9652432969215558E-2</v>
      </c>
      <c r="K12" s="12">
        <f t="shared" si="5"/>
        <v>2.1877050973528808E-2</v>
      </c>
      <c r="L12" s="13">
        <f t="shared" si="8"/>
        <v>2.9513888888888958E-3</v>
      </c>
      <c r="M12" s="12">
        <f t="shared" si="6"/>
        <v>4.0618031220133889E-2</v>
      </c>
      <c r="N12" s="14">
        <f t="shared" si="7"/>
        <v>1.7794836008374084E-2</v>
      </c>
    </row>
    <row r="13" spans="2:14" x14ac:dyDescent="0.25">
      <c r="B13" s="10" t="s">
        <v>116</v>
      </c>
      <c r="C13" s="11">
        <v>4.5138888888888898E-4</v>
      </c>
      <c r="D13" s="12">
        <f t="shared" si="0"/>
        <v>1.2153318790900597E-2</v>
      </c>
      <c r="E13" s="12">
        <f t="shared" si="1"/>
        <v>5.4340253587850107E-3</v>
      </c>
      <c r="F13" s="11">
        <v>1.38888888888889E-4</v>
      </c>
      <c r="G13" s="12">
        <f t="shared" si="2"/>
        <v>1.1374407582938392E-2</v>
      </c>
      <c r="H13" s="12">
        <f t="shared" si="3"/>
        <v>4.6475600309837358E-3</v>
      </c>
      <c r="I13" s="11">
        <v>3.7037037037037003E-4</v>
      </c>
      <c r="J13" s="12">
        <f t="shared" si="4"/>
        <v>1.5888778550148929E-2</v>
      </c>
      <c r="K13" s="12">
        <f t="shared" si="5"/>
        <v>7.0006563115291966E-3</v>
      </c>
      <c r="L13" s="13">
        <f t="shared" ref="L13:L14" si="9">SUM(C13,F13,I13)</f>
        <v>9.6064814814814797E-4</v>
      </c>
      <c r="M13" s="12">
        <f t="shared" si="6"/>
        <v>1.3220770946161193E-2</v>
      </c>
      <c r="N13" s="14">
        <f t="shared" si="7"/>
        <v>5.792044661549197E-3</v>
      </c>
    </row>
    <row r="14" spans="2:14" x14ac:dyDescent="0.25">
      <c r="B14" s="10" t="s">
        <v>117</v>
      </c>
      <c r="C14" s="11">
        <v>1.04166666666667E-4</v>
      </c>
      <c r="D14" s="12">
        <f t="shared" si="0"/>
        <v>2.8046120286693769E-3</v>
      </c>
      <c r="E14" s="12">
        <f t="shared" si="1"/>
        <v>1.2540058520273138E-3</v>
      </c>
      <c r="F14" s="11">
        <v>1.2731481481481499E-4</v>
      </c>
      <c r="G14" s="12">
        <f t="shared" si="2"/>
        <v>1.0426540284360198E-2</v>
      </c>
      <c r="H14" s="12">
        <f t="shared" si="3"/>
        <v>4.2602633617350944E-3</v>
      </c>
      <c r="I14" s="11">
        <v>1.15740740740741E-4</v>
      </c>
      <c r="J14" s="12">
        <f t="shared" si="4"/>
        <v>4.9652432969215562E-3</v>
      </c>
      <c r="K14" s="12">
        <f t="shared" si="5"/>
        <v>2.1877050973528808E-3</v>
      </c>
      <c r="L14" s="13">
        <f t="shared" si="9"/>
        <v>3.4722222222222299E-4</v>
      </c>
      <c r="M14" s="12">
        <f t="shared" si="6"/>
        <v>4.7785919082510451E-3</v>
      </c>
      <c r="N14" s="14">
        <f t="shared" si="7"/>
        <v>2.0935101186322449E-3</v>
      </c>
    </row>
    <row r="15" spans="2:14" x14ac:dyDescent="0.25">
      <c r="B15" s="10" t="s">
        <v>152</v>
      </c>
      <c r="C15" s="15">
        <v>0</v>
      </c>
      <c r="D15" s="12">
        <f t="shared" si="0"/>
        <v>0</v>
      </c>
      <c r="E15" s="12">
        <f t="shared" si="1"/>
        <v>0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 t="shared" si="6"/>
        <v>0</v>
      </c>
      <c r="N15" s="14">
        <f t="shared" si="7"/>
        <v>0</v>
      </c>
    </row>
    <row r="16" spans="2:14" x14ac:dyDescent="0.25">
      <c r="B16" s="10" t="s">
        <v>141</v>
      </c>
      <c r="C16" s="11">
        <v>6.7129629629629603E-4</v>
      </c>
      <c r="D16" s="12">
        <f t="shared" si="0"/>
        <v>1.8074166406980365E-2</v>
      </c>
      <c r="E16" s="12">
        <f t="shared" si="1"/>
        <v>8.0813710463982155E-3</v>
      </c>
      <c r="F16" s="11">
        <v>1.2731481481481499E-4</v>
      </c>
      <c r="G16" s="12">
        <f t="shared" si="2"/>
        <v>1.0426540284360198E-2</v>
      </c>
      <c r="H16" s="12">
        <f t="shared" si="3"/>
        <v>4.2602633617350944E-3</v>
      </c>
      <c r="I16" s="11">
        <v>4.0509259259259301E-4</v>
      </c>
      <c r="J16" s="12">
        <f t="shared" si="4"/>
        <v>1.7378351539225425E-2</v>
      </c>
      <c r="K16" s="12">
        <f t="shared" si="5"/>
        <v>7.6569678407350733E-3</v>
      </c>
      <c r="L16" s="13">
        <f t="shared" si="8"/>
        <v>1.203703703703704E-3</v>
      </c>
      <c r="M16" s="12">
        <f t="shared" si="6"/>
        <v>1.6565785281936925E-2</v>
      </c>
      <c r="N16" s="14">
        <f t="shared" si="7"/>
        <v>7.257501744591768E-3</v>
      </c>
    </row>
    <row r="17" spans="2:14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 x14ac:dyDescent="0.3">
      <c r="B18" s="10" t="s">
        <v>13</v>
      </c>
      <c r="C18" s="11">
        <v>5.7291666666666697E-3</v>
      </c>
      <c r="D18" s="12">
        <f t="shared" si="0"/>
        <v>0.1542536615768153</v>
      </c>
      <c r="E18" s="12">
        <f t="shared" si="1"/>
        <v>6.8970321861502079E-2</v>
      </c>
      <c r="F18" s="11">
        <v>4.7337962962963002E-3</v>
      </c>
      <c r="G18" s="12">
        <f t="shared" si="2"/>
        <v>0.38767772511848353</v>
      </c>
      <c r="H18" s="12">
        <f t="shared" si="3"/>
        <v>0.15840433772269569</v>
      </c>
      <c r="I18" s="11">
        <v>7.0601851851851804E-4</v>
      </c>
      <c r="J18" s="12">
        <f t="shared" si="4"/>
        <v>3.0287984111221404E-2</v>
      </c>
      <c r="K18" s="12">
        <f t="shared" si="5"/>
        <v>1.3345001093852534E-2</v>
      </c>
      <c r="L18" s="13">
        <f t="shared" si="8"/>
        <v>1.1168981481481486E-2</v>
      </c>
      <c r="M18" s="12">
        <f>IFERROR(L18/L$19,0)</f>
        <v>0.15371137304874166</v>
      </c>
      <c r="N18" s="14">
        <f>IFERROR(L18/L$30,0)</f>
        <v>6.7341242149337094E-2</v>
      </c>
    </row>
    <row r="19" spans="2:14" ht="16.5" thickTop="1" thickBot="1" x14ac:dyDescent="0.3">
      <c r="B19" s="31" t="s">
        <v>3</v>
      </c>
      <c r="C19" s="32">
        <f>SUM(C7:C18)</f>
        <v>3.7141203703703697E-2</v>
      </c>
      <c r="D19" s="33">
        <f>IFERROR(SUM(D7:D18),0)</f>
        <v>1</v>
      </c>
      <c r="E19" s="33">
        <f>IFERROR(SUM(E7:E18),0)</f>
        <v>0.44712275323951522</v>
      </c>
      <c r="F19" s="32">
        <f>SUM(F7:F18)</f>
        <v>1.2210648148148154E-2</v>
      </c>
      <c r="G19" s="33">
        <f>IFERROR(SUM(G7:G18),0)</f>
        <v>0.99999999999999989</v>
      </c>
      <c r="H19" s="33">
        <f>IFERROR(SUM(H7:H18),0)</f>
        <v>0.40859798605732001</v>
      </c>
      <c r="I19" s="32">
        <f>SUM(I7:I18)</f>
        <v>2.3310185185185205E-2</v>
      </c>
      <c r="J19" s="33">
        <f>IFERROR(SUM(J7:J18),0)</f>
        <v>0.99999999999999978</v>
      </c>
      <c r="K19" s="33">
        <f>IFERROR(SUM(K7:K18),0)</f>
        <v>0.44060380660686954</v>
      </c>
      <c r="L19" s="32">
        <f>SUM(L7:L18)</f>
        <v>7.2662037037037053E-2</v>
      </c>
      <c r="M19" s="33">
        <f>IFERROR(SUM(M7:M18),0)</f>
        <v>1</v>
      </c>
      <c r="N19" s="34">
        <f>IFERROR(SUM(N7:N18),0)</f>
        <v>0.43810188415910689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6" t="s">
        <v>5</v>
      </c>
      <c r="L21" s="16" t="s">
        <v>53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1.1412037037037E-2</v>
      </c>
      <c r="D22" s="19"/>
      <c r="E22" s="12">
        <f>IFERROR(C22/C$30,0)</f>
        <v>0.13738330778876928</v>
      </c>
      <c r="F22" s="11">
        <v>5.3125000000000004E-3</v>
      </c>
      <c r="G22" s="19"/>
      <c r="H22" s="12">
        <f>IFERROR(F22/F$30,0)</f>
        <v>0.17776917118512778</v>
      </c>
      <c r="I22" s="11">
        <v>8.6689814814814806E-3</v>
      </c>
      <c r="J22" s="19"/>
      <c r="K22" s="12">
        <f>IFERROR(I22/I$30,0)</f>
        <v>0.16385911179173038</v>
      </c>
      <c r="L22" s="13">
        <f>SUM(C22,F22,I22)</f>
        <v>2.5393518518518482E-2</v>
      </c>
      <c r="M22" s="19"/>
      <c r="N22" s="14">
        <f>IFERROR(L22/L$30,0)</f>
        <v>0.15310537334263763</v>
      </c>
    </row>
    <row r="23" spans="2:14" x14ac:dyDescent="0.25">
      <c r="B23" s="18" t="s">
        <v>16</v>
      </c>
      <c r="C23" s="11">
        <v>6.01851851851852E-4</v>
      </c>
      <c r="D23" s="19"/>
      <c r="E23" s="12">
        <f t="shared" ref="E23:E27" si="10">IFERROR(C23/C$30,0)</f>
        <v>7.2453671450466812E-3</v>
      </c>
      <c r="F23" s="11">
        <v>1.8518518518518501E-4</v>
      </c>
      <c r="G23" s="19"/>
      <c r="H23" s="12">
        <f t="shared" ref="H23:H27" si="11">IFERROR(F23/F$30,0)</f>
        <v>6.196746707978304E-3</v>
      </c>
      <c r="I23" s="11">
        <v>7.7546296296296304E-4</v>
      </c>
      <c r="J23" s="19"/>
      <c r="K23" s="12">
        <f t="shared" ref="K23:K27" si="12">IFERROR(I23/I$30,0)</f>
        <v>1.465762415226427E-2</v>
      </c>
      <c r="L23" s="13">
        <f t="shared" ref="L23:L27" si="13">SUM(C23,F23,I23)</f>
        <v>1.5625000000000001E-3</v>
      </c>
      <c r="M23" s="19"/>
      <c r="N23" s="14">
        <f t="shared" ref="N23:N27" si="14">IFERROR(L23/L$30,0)</f>
        <v>9.4207955338450819E-3</v>
      </c>
    </row>
    <row r="24" spans="2:14" x14ac:dyDescent="0.25">
      <c r="B24" s="18" t="s">
        <v>17</v>
      </c>
      <c r="C24" s="11">
        <v>1.19212962962963E-3</v>
      </c>
      <c r="D24" s="19"/>
      <c r="E24" s="12">
        <f t="shared" si="10"/>
        <v>1.4351400306534774E-2</v>
      </c>
      <c r="F24" s="11">
        <v>4.1666666666666702E-4</v>
      </c>
      <c r="G24" s="19"/>
      <c r="H24" s="12">
        <f t="shared" si="11"/>
        <v>1.3942680092951208E-2</v>
      </c>
      <c r="I24" s="11">
        <v>1.44675925925926E-3</v>
      </c>
      <c r="J24" s="19"/>
      <c r="K24" s="12">
        <f t="shared" si="12"/>
        <v>2.7346313716910965E-2</v>
      </c>
      <c r="L24" s="13">
        <f t="shared" si="13"/>
        <v>3.055555555555557E-3</v>
      </c>
      <c r="M24" s="19"/>
      <c r="N24" s="14">
        <f t="shared" si="14"/>
        <v>1.8422889043963723E-2</v>
      </c>
    </row>
    <row r="25" spans="2:14" x14ac:dyDescent="0.25">
      <c r="B25" s="18" t="s">
        <v>18</v>
      </c>
      <c r="C25" s="11">
        <v>1.63078703703704E-2</v>
      </c>
      <c r="D25" s="19"/>
      <c r="E25" s="12">
        <f t="shared" si="10"/>
        <v>0.19632158283405365</v>
      </c>
      <c r="F25" s="11">
        <v>7.6620370370370401E-3</v>
      </c>
      <c r="G25" s="19"/>
      <c r="H25" s="12">
        <f t="shared" si="11"/>
        <v>0.25639039504260269</v>
      </c>
      <c r="I25" s="11">
        <v>1.15625E-2</v>
      </c>
      <c r="J25" s="19"/>
      <c r="K25" s="12">
        <f t="shared" si="12"/>
        <v>0.21855173922555229</v>
      </c>
      <c r="L25" s="13">
        <f t="shared" si="13"/>
        <v>3.5532407407407443E-2</v>
      </c>
      <c r="M25" s="19"/>
      <c r="N25" s="14">
        <f t="shared" si="14"/>
        <v>0.21423586880669948</v>
      </c>
    </row>
    <row r="26" spans="2:14" x14ac:dyDescent="0.25">
      <c r="B26" s="18" t="s">
        <v>19</v>
      </c>
      <c r="C26" s="11">
        <v>1.57986111111111E-2</v>
      </c>
      <c r="D26" s="19"/>
      <c r="E26" s="12">
        <f t="shared" si="10"/>
        <v>0.19019088755747521</v>
      </c>
      <c r="F26" s="11">
        <v>3.9236111111111104E-3</v>
      </c>
      <c r="G26" s="19"/>
      <c r="H26" s="12">
        <f t="shared" si="11"/>
        <v>0.13129357087529042</v>
      </c>
      <c r="I26" s="11">
        <v>6.6550925925925901E-3</v>
      </c>
      <c r="J26" s="19"/>
      <c r="K26" s="12">
        <f t="shared" si="12"/>
        <v>0.12579304309779032</v>
      </c>
      <c r="L26" s="13">
        <f t="shared" si="13"/>
        <v>2.6377314814814801E-2</v>
      </c>
      <c r="M26" s="19"/>
      <c r="N26" s="14">
        <f t="shared" si="14"/>
        <v>0.15903698534542909</v>
      </c>
    </row>
    <row r="27" spans="2:14" ht="15.75" thickBot="1" x14ac:dyDescent="0.3">
      <c r="B27" s="23" t="s">
        <v>20</v>
      </c>
      <c r="C27" s="20">
        <v>6.1342592592592601E-4</v>
      </c>
      <c r="D27" s="24"/>
      <c r="E27" s="21">
        <f t="shared" si="10"/>
        <v>7.3847011286052701E-3</v>
      </c>
      <c r="F27" s="20">
        <v>1.7361111111111101E-4</v>
      </c>
      <c r="G27" s="24"/>
      <c r="H27" s="21">
        <f t="shared" si="11"/>
        <v>5.8094500387296617E-3</v>
      </c>
      <c r="I27" s="20">
        <v>4.8611111111111099E-4</v>
      </c>
      <c r="J27" s="24"/>
      <c r="K27" s="21">
        <f t="shared" si="12"/>
        <v>9.1883614088820766E-3</v>
      </c>
      <c r="L27" s="13">
        <f t="shared" si="13"/>
        <v>1.273148148148148E-3</v>
      </c>
      <c r="M27" s="24"/>
      <c r="N27" s="22">
        <f t="shared" si="14"/>
        <v>7.6762037683182132E-3</v>
      </c>
    </row>
    <row r="28" spans="2:14" ht="16.5" thickTop="1" thickBot="1" x14ac:dyDescent="0.3">
      <c r="B28" s="31" t="s">
        <v>3</v>
      </c>
      <c r="C28" s="32">
        <f>SUM(C22:C27)</f>
        <v>4.5925925925925905E-2</v>
      </c>
      <c r="D28" s="33"/>
      <c r="E28" s="33">
        <f>IFERROR(SUM(E22:E27),0)</f>
        <v>0.55287724676048478</v>
      </c>
      <c r="F28" s="32">
        <f>SUM(F22:F27)</f>
        <v>1.7673611111111112E-2</v>
      </c>
      <c r="G28" s="33"/>
      <c r="H28" s="33">
        <f>IFERROR(SUM(H22:H27),0)</f>
        <v>0.59140201394267999</v>
      </c>
      <c r="I28" s="32">
        <f>SUM(I22:I27)</f>
        <v>2.9594907407407407E-2</v>
      </c>
      <c r="J28" s="33"/>
      <c r="K28" s="33">
        <f>IFERROR(SUM(K22:K27),0)</f>
        <v>0.5593961933931304</v>
      </c>
      <c r="L28" s="32">
        <f>SUM(L22:L27)</f>
        <v>9.3194444444444427E-2</v>
      </c>
      <c r="M28" s="33"/>
      <c r="N28" s="34">
        <f>IFERROR(SUM(N22:N27),0)</f>
        <v>0.56189811584089322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8.3067129629629602E-2</v>
      </c>
      <c r="D30" s="35"/>
      <c r="E30" s="36">
        <f>IFERROR(SUM(E19,E28),0)</f>
        <v>1</v>
      </c>
      <c r="F30" s="32">
        <f>SUM(F19,F28)</f>
        <v>2.9884259259259267E-2</v>
      </c>
      <c r="G30" s="35"/>
      <c r="H30" s="36">
        <f>IFERROR(SUM(H19,H28),0)</f>
        <v>1</v>
      </c>
      <c r="I30" s="32">
        <f>SUM(I19,I28)</f>
        <v>5.2905092592592615E-2</v>
      </c>
      <c r="J30" s="35"/>
      <c r="K30" s="36">
        <f>IFERROR(SUM(K19,K28),0)</f>
        <v>1</v>
      </c>
      <c r="L30" s="37">
        <f>SUM(L19,L28)</f>
        <v>0.16585648148148147</v>
      </c>
      <c r="M30" s="35"/>
      <c r="N30" s="38">
        <f>IFERROR(SUM(N19,N28),0)</f>
        <v>1</v>
      </c>
    </row>
    <row r="31" spans="2:14" ht="66" customHeight="1" thickTop="1" thickBot="1" x14ac:dyDescent="0.3">
      <c r="B31" s="138" t="s">
        <v>125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40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66"/>
  <sheetViews>
    <sheetView showGridLines="0" showZeros="0" view="pageBreakPreview" zoomScale="110" zoomScaleNormal="80" zoomScaleSheetLayoutView="11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41" t="s">
        <v>36</v>
      </c>
      <c r="C3" s="142"/>
      <c r="D3" s="142"/>
      <c r="E3" s="142"/>
      <c r="F3" s="142"/>
      <c r="G3" s="142"/>
      <c r="H3" s="142"/>
      <c r="I3" s="142"/>
      <c r="J3" s="142"/>
      <c r="K3" s="143"/>
    </row>
    <row r="4" spans="2:11" s="5" customFormat="1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6"/>
    </row>
    <row r="5" spans="2:11" s="5" customFormat="1" x14ac:dyDescent="0.25">
      <c r="B5" s="39"/>
      <c r="C5" s="147" t="s">
        <v>25</v>
      </c>
      <c r="D5" s="147"/>
      <c r="E5" s="147"/>
      <c r="F5" s="147" t="s">
        <v>26</v>
      </c>
      <c r="G5" s="147"/>
      <c r="H5" s="147"/>
      <c r="I5" s="147" t="s">
        <v>27</v>
      </c>
      <c r="J5" s="147"/>
      <c r="K5" s="148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2.5462962962963E-3</v>
      </c>
      <c r="D7" s="12">
        <f t="shared" ref="D7:D18" si="0">IFERROR(C7/C$19,0)</f>
        <v>0.11554621848739513</v>
      </c>
      <c r="E7" s="12">
        <f t="shared" ref="E7:E18" si="1">IFERROR(C7/C$30,0)</f>
        <v>6.5456709312704628E-2</v>
      </c>
      <c r="F7" s="11">
        <v>1.2731481481481499E-4</v>
      </c>
      <c r="G7" s="12">
        <f t="shared" ref="G7:G18" si="2">IFERROR(F7/F$19,0)</f>
        <v>6.1111111111111185E-2</v>
      </c>
      <c r="H7" s="12">
        <f t="shared" ref="H7:H18" si="3">IFERROR(F7/F$30,0)</f>
        <v>2.6442307692307699E-2</v>
      </c>
      <c r="I7" s="11">
        <v>2.6736111111111101E-3</v>
      </c>
      <c r="J7" s="12">
        <f t="shared" ref="J7:J18" si="4">IFERROR(I7/I$19,0)</f>
        <v>0.11084452975047981</v>
      </c>
      <c r="K7" s="14">
        <f t="shared" ref="K7:K18" si="5">IFERROR(I7/I$30,0)</f>
        <v>6.115965051628279E-2</v>
      </c>
    </row>
    <row r="8" spans="2:11" s="5" customFormat="1" x14ac:dyDescent="0.25">
      <c r="B8" s="131" t="s">
        <v>110</v>
      </c>
      <c r="C8" s="11">
        <v>9.9537037037037007E-3</v>
      </c>
      <c r="D8" s="12">
        <f t="shared" si="0"/>
        <v>0.45168067226890746</v>
      </c>
      <c r="E8" s="12">
        <f t="shared" si="1"/>
        <v>0.25587622731329951</v>
      </c>
      <c r="F8" s="11">
        <v>0</v>
      </c>
      <c r="G8" s="12">
        <f t="shared" si="2"/>
        <v>0</v>
      </c>
      <c r="H8" s="12">
        <f t="shared" si="3"/>
        <v>0</v>
      </c>
      <c r="I8" s="11">
        <v>9.9537037037037007E-3</v>
      </c>
      <c r="J8" s="12">
        <f t="shared" si="4"/>
        <v>0.4126679462571976</v>
      </c>
      <c r="K8" s="14">
        <f t="shared" si="5"/>
        <v>0.22769393698702686</v>
      </c>
    </row>
    <row r="9" spans="2:11" s="5" customFormat="1" x14ac:dyDescent="0.25">
      <c r="B9" s="10" t="s">
        <v>48</v>
      </c>
      <c r="C9" s="11">
        <v>1.5162037037037E-3</v>
      </c>
      <c r="D9" s="12">
        <f t="shared" si="0"/>
        <v>6.88025210084032E-2</v>
      </c>
      <c r="E9" s="12">
        <f t="shared" si="1"/>
        <v>3.8976495090746695E-2</v>
      </c>
      <c r="F9" s="11">
        <v>7.8703703703703705E-4</v>
      </c>
      <c r="G9" s="12">
        <f t="shared" si="2"/>
        <v>0.37777777777777771</v>
      </c>
      <c r="H9" s="12">
        <f t="shared" si="3"/>
        <v>0.16346153846153827</v>
      </c>
      <c r="I9" s="11">
        <v>2.3032407407407398E-3</v>
      </c>
      <c r="J9" s="12">
        <f t="shared" si="4"/>
        <v>9.5489443378118974E-2</v>
      </c>
      <c r="K9" s="14">
        <f t="shared" si="5"/>
        <v>5.2687317977230627E-2</v>
      </c>
    </row>
    <row r="10" spans="2:11" s="5" customFormat="1" x14ac:dyDescent="0.25">
      <c r="B10" s="10" t="s">
        <v>11</v>
      </c>
      <c r="C10" s="11">
        <v>2.44212962962963E-3</v>
      </c>
      <c r="D10" s="12">
        <f t="shared" si="0"/>
        <v>0.11081932773109246</v>
      </c>
      <c r="E10" s="12">
        <f t="shared" si="1"/>
        <v>6.2778934840821185E-2</v>
      </c>
      <c r="F10" s="11">
        <v>9.2592592592592596E-4</v>
      </c>
      <c r="G10" s="12">
        <f t="shared" si="2"/>
        <v>0.44444444444444436</v>
      </c>
      <c r="H10" s="12">
        <f t="shared" si="3"/>
        <v>0.1923076923076921</v>
      </c>
      <c r="I10" s="11">
        <v>3.3680555555555599E-3</v>
      </c>
      <c r="J10" s="12">
        <f t="shared" si="4"/>
        <v>0.13963531669865661</v>
      </c>
      <c r="K10" s="14">
        <f t="shared" si="5"/>
        <v>7.7045274027005728E-2</v>
      </c>
    </row>
    <row r="11" spans="2:11" s="5" customFormat="1" x14ac:dyDescent="0.25">
      <c r="B11" s="10" t="s">
        <v>12</v>
      </c>
      <c r="C11" s="11">
        <v>5.90277777777778E-4</v>
      </c>
      <c r="D11" s="12">
        <f t="shared" si="0"/>
        <v>2.6785714285714298E-2</v>
      </c>
      <c r="E11" s="12">
        <f t="shared" si="1"/>
        <v>1.5174055340672421E-2</v>
      </c>
      <c r="F11" s="11">
        <v>1.2731481481481499E-4</v>
      </c>
      <c r="G11" s="12">
        <f t="shared" si="2"/>
        <v>6.1111111111111185E-2</v>
      </c>
      <c r="H11" s="12">
        <f t="shared" si="3"/>
        <v>2.6442307692307699E-2</v>
      </c>
      <c r="I11" s="11">
        <v>7.1759259259259302E-4</v>
      </c>
      <c r="J11" s="12">
        <f t="shared" si="4"/>
        <v>2.9750479846449157E-2</v>
      </c>
      <c r="K11" s="14">
        <f t="shared" si="5"/>
        <v>1.641514429441358E-2</v>
      </c>
    </row>
    <row r="12" spans="2:11" s="5" customFormat="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141</v>
      </c>
      <c r="C16" s="11">
        <v>4.3981481481481503E-4</v>
      </c>
      <c r="D16" s="12">
        <f t="shared" si="0"/>
        <v>1.9957983193277323E-2</v>
      </c>
      <c r="E16" s="12">
        <f t="shared" si="1"/>
        <v>1.1306158881285335E-2</v>
      </c>
      <c r="F16" s="11">
        <v>1.15740740740741E-4</v>
      </c>
      <c r="G16" s="12">
        <f t="shared" si="2"/>
        <v>5.555555555555567E-2</v>
      </c>
      <c r="H16" s="12">
        <f t="shared" si="3"/>
        <v>2.4038461538461564E-2</v>
      </c>
      <c r="I16" s="11">
        <v>5.5555555555555599E-4</v>
      </c>
      <c r="J16" s="12">
        <f t="shared" si="4"/>
        <v>2.3032629558541285E-2</v>
      </c>
      <c r="K16" s="14">
        <f t="shared" si="5"/>
        <v>1.2708498808578257E-2</v>
      </c>
    </row>
    <row r="17" spans="2:11" s="5" customFormat="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4.54861111111111E-3</v>
      </c>
      <c r="D18" s="12">
        <f t="shared" si="0"/>
        <v>0.20640756302521004</v>
      </c>
      <c r="E18" s="12">
        <f t="shared" si="1"/>
        <v>0.11692948527224035</v>
      </c>
      <c r="F18" s="11">
        <v>0</v>
      </c>
      <c r="G18" s="12">
        <f t="shared" si="2"/>
        <v>0</v>
      </c>
      <c r="H18" s="12">
        <f t="shared" si="3"/>
        <v>0</v>
      </c>
      <c r="I18" s="11">
        <v>4.54861111111111E-3</v>
      </c>
      <c r="J18" s="12">
        <f t="shared" si="4"/>
        <v>0.18857965451055658</v>
      </c>
      <c r="K18" s="14">
        <f t="shared" si="5"/>
        <v>0.10405083399523438</v>
      </c>
    </row>
    <row r="19" spans="2:11" s="5" customFormat="1" ht="16.5" thickTop="1" thickBot="1" x14ac:dyDescent="0.3">
      <c r="B19" s="31" t="s">
        <v>3</v>
      </c>
      <c r="C19" s="32">
        <f>SUM(C7:C18)</f>
        <v>2.2037037037037036E-2</v>
      </c>
      <c r="D19" s="33">
        <f>IFERROR(SUM(D7:D18),0)</f>
        <v>1</v>
      </c>
      <c r="E19" s="33">
        <f>IFERROR(SUM(E7:E18),0)</f>
        <v>0.56649806605177011</v>
      </c>
      <c r="F19" s="32">
        <f>SUM(F7:F18)</f>
        <v>2.0833333333333337E-3</v>
      </c>
      <c r="G19" s="33">
        <f>IFERROR(SUM(G7:G18),0)</f>
        <v>1.0000000000000002</v>
      </c>
      <c r="H19" s="33">
        <f>IFERROR(SUM(H7:H18),0)</f>
        <v>0.43269230769230738</v>
      </c>
      <c r="I19" s="32">
        <f>SUM(I7:I18)</f>
        <v>2.4120370370370368E-2</v>
      </c>
      <c r="J19" s="33">
        <f>IFERROR(SUM(J7:J18),0)</f>
        <v>1</v>
      </c>
      <c r="K19" s="34">
        <f>IFERROR(SUM(K7:K18),0)</f>
        <v>0.55176065660577223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1.86342592592593E-3</v>
      </c>
      <c r="D22" s="19"/>
      <c r="E22" s="12">
        <f>IFERROR(C22/C$30,0)</f>
        <v>4.7902409997024789E-2</v>
      </c>
      <c r="F22" s="11">
        <v>7.7546296296296304E-4</v>
      </c>
      <c r="G22" s="19"/>
      <c r="H22" s="12">
        <f>IFERROR(F22/F$30,0)</f>
        <v>0.16105769230769212</v>
      </c>
      <c r="I22" s="11">
        <v>2.6388888888888898E-3</v>
      </c>
      <c r="J22" s="19"/>
      <c r="K22" s="14">
        <f>IFERROR(I22/I$30,0)</f>
        <v>6.0365369340746697E-2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3.1712962962963001E-3</v>
      </c>
      <c r="D25" s="19"/>
      <c r="E25" s="12">
        <f t="shared" si="6"/>
        <v>8.1523356144004841E-2</v>
      </c>
      <c r="F25" s="11">
        <v>1.1226851851851901E-3</v>
      </c>
      <c r="G25" s="19"/>
      <c r="H25" s="12">
        <f t="shared" si="7"/>
        <v>0.23317307692307768</v>
      </c>
      <c r="I25" s="11">
        <v>4.2939814814814802E-3</v>
      </c>
      <c r="J25" s="19"/>
      <c r="K25" s="14">
        <f t="shared" si="8"/>
        <v>9.8226105374636011E-2</v>
      </c>
    </row>
    <row r="26" spans="2:11" s="5" customFormat="1" x14ac:dyDescent="0.25">
      <c r="B26" s="18" t="s">
        <v>19</v>
      </c>
      <c r="C26" s="11">
        <v>1.1828703703703701E-2</v>
      </c>
      <c r="D26" s="19"/>
      <c r="E26" s="12">
        <f t="shared" si="6"/>
        <v>0.30407616780720009</v>
      </c>
      <c r="F26" s="11">
        <v>8.3333333333333295E-4</v>
      </c>
      <c r="G26" s="19"/>
      <c r="H26" s="12">
        <f t="shared" si="7"/>
        <v>0.1730769230769228</v>
      </c>
      <c r="I26" s="11">
        <v>1.2662037037036999E-2</v>
      </c>
      <c r="J26" s="19"/>
      <c r="K26" s="14">
        <f t="shared" si="8"/>
        <v>0.28964786867884501</v>
      </c>
    </row>
    <row r="27" spans="2:11" s="5" customFormat="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s="5" customFormat="1" ht="16.5" thickTop="1" thickBot="1" x14ac:dyDescent="0.3">
      <c r="B28" s="31" t="s">
        <v>3</v>
      </c>
      <c r="C28" s="32">
        <f>SUM(C22:C27)</f>
        <v>1.6863425925925931E-2</v>
      </c>
      <c r="D28" s="33"/>
      <c r="E28" s="33">
        <f>IFERROR(SUM(E22:E27),0)</f>
        <v>0.43350193394822972</v>
      </c>
      <c r="F28" s="32">
        <f>SUM(F22:F27)</f>
        <v>2.7314814814814862E-3</v>
      </c>
      <c r="G28" s="33"/>
      <c r="H28" s="33">
        <f>IFERROR(SUM(H22:H27),0)</f>
        <v>0.56730769230769262</v>
      </c>
      <c r="I28" s="32">
        <f>SUM(I22:I27)</f>
        <v>1.959490740740737E-2</v>
      </c>
      <c r="J28" s="33"/>
      <c r="K28" s="34">
        <f>IFERROR(SUM(K22:K27),0)</f>
        <v>0.44823934339422772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3.890046296296297E-2</v>
      </c>
      <c r="D30" s="35"/>
      <c r="E30" s="36">
        <f>IFERROR(SUM(E19,E28),0)</f>
        <v>0.99999999999999978</v>
      </c>
      <c r="F30" s="32">
        <f>SUM(F19,F28)</f>
        <v>4.8148148148148204E-3</v>
      </c>
      <c r="G30" s="35"/>
      <c r="H30" s="36">
        <f>IFERROR(SUM(H19,H28),0)</f>
        <v>1</v>
      </c>
      <c r="I30" s="32">
        <f>SUM(I19,I28)</f>
        <v>4.3715277777777742E-2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38" t="s">
        <v>122</v>
      </c>
      <c r="C31" s="139"/>
      <c r="D31" s="139"/>
      <c r="E31" s="139"/>
      <c r="F31" s="139"/>
      <c r="G31" s="139"/>
      <c r="H31" s="139"/>
      <c r="I31" s="139"/>
      <c r="J31" s="139"/>
      <c r="K31" s="140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/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1"/>
  <sheetViews>
    <sheetView showGridLines="0" showZeros="0" view="pageBreakPreview" zoomScale="80" zoomScaleNormal="80" zoomScaleSheetLayoutView="80" zoomScalePageLayoutView="6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41" t="s">
        <v>29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3"/>
    </row>
    <row r="4" spans="2:14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6"/>
    </row>
    <row r="5" spans="2:14" x14ac:dyDescent="0.25">
      <c r="B5" s="39"/>
      <c r="C5" s="147" t="s">
        <v>0</v>
      </c>
      <c r="D5" s="147"/>
      <c r="E5" s="147"/>
      <c r="F5" s="147" t="s">
        <v>1</v>
      </c>
      <c r="G5" s="147"/>
      <c r="H5" s="147"/>
      <c r="I5" s="147" t="s">
        <v>2</v>
      </c>
      <c r="J5" s="147"/>
      <c r="K5" s="147"/>
      <c r="L5" s="147" t="s">
        <v>3</v>
      </c>
      <c r="M5" s="147"/>
      <c r="N5" s="148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1.33680555555556E-2</v>
      </c>
      <c r="D7" s="12">
        <f t="shared" ref="D7:D18" si="0">IFERROR(C7/C$19,0)</f>
        <v>0.2072864321608045</v>
      </c>
      <c r="E7" s="12">
        <f t="shared" ref="E7:E18" si="1">IFERROR(C7/C$30,0)</f>
        <v>7.503898128898151E-2</v>
      </c>
      <c r="F7" s="11">
        <v>2.0254629629629598E-3</v>
      </c>
      <c r="G7" s="12">
        <f t="shared" ref="G7:G18" si="2">IFERROR(F7/F$19,0)</f>
        <v>0.1589464123524067</v>
      </c>
      <c r="H7" s="12">
        <f t="shared" ref="H7:H18" si="3">IFERROR(F7/F$30,0)</f>
        <v>5.0768784450246539E-2</v>
      </c>
      <c r="I7" s="11">
        <v>6.4120370370370399E-3</v>
      </c>
      <c r="J7" s="12">
        <f t="shared" ref="J7:J18" si="4">IFERROR(I7/I$19,0)</f>
        <v>0.28497942386831276</v>
      </c>
      <c r="K7" s="12">
        <f t="shared" ref="K7:K18" si="5">IFERROR(I7/I$30,0)</f>
        <v>0.10328113348247578</v>
      </c>
      <c r="L7" s="13">
        <f>SUM(C7,F7,I7)</f>
        <v>2.1805555555555599E-2</v>
      </c>
      <c r="M7" s="12">
        <f t="shared" ref="M7:M18" si="6">IFERROR(L7/L$19,0)</f>
        <v>0.21863757688290619</v>
      </c>
      <c r="N7" s="14">
        <f t="shared" ref="N7:N18" si="7">IFERROR(L7/L$30,0)</f>
        <v>7.784158988555151E-2</v>
      </c>
    </row>
    <row r="8" spans="2:14" x14ac:dyDescent="0.25">
      <c r="B8" s="131" t="s">
        <v>110</v>
      </c>
      <c r="C8" s="11">
        <v>7.1527777777777796E-3</v>
      </c>
      <c r="D8" s="12">
        <f t="shared" si="0"/>
        <v>0.11091170136396258</v>
      </c>
      <c r="E8" s="12">
        <f t="shared" si="1"/>
        <v>4.0150727650727643E-2</v>
      </c>
      <c r="F8" s="11">
        <v>5.78703703703704E-4</v>
      </c>
      <c r="G8" s="12">
        <f t="shared" si="2"/>
        <v>4.541326067211629E-2</v>
      </c>
      <c r="H8" s="12">
        <f t="shared" si="3"/>
        <v>1.4505366985784756E-2</v>
      </c>
      <c r="I8" s="11">
        <v>2.7893518518518502E-3</v>
      </c>
      <c r="J8" s="12">
        <f t="shared" si="4"/>
        <v>0.12397119341563773</v>
      </c>
      <c r="K8" s="12">
        <f t="shared" si="5"/>
        <v>4.4929157345264689E-2</v>
      </c>
      <c r="L8" s="13">
        <f t="shared" ref="L8:L18" si="8">SUM(C8,F8,I8)</f>
        <v>1.0520833333333333E-2</v>
      </c>
      <c r="M8" s="12">
        <f t="shared" si="6"/>
        <v>0.10548914935592428</v>
      </c>
      <c r="N8" s="14">
        <f t="shared" si="7"/>
        <v>3.7557327604016019E-2</v>
      </c>
    </row>
    <row r="9" spans="2:14" x14ac:dyDescent="0.25">
      <c r="B9" s="10" t="s">
        <v>48</v>
      </c>
      <c r="C9" s="11">
        <v>7.9166666666666708E-3</v>
      </c>
      <c r="D9" s="12">
        <f t="shared" si="0"/>
        <v>0.12275664034457998</v>
      </c>
      <c r="E9" s="12">
        <f t="shared" si="1"/>
        <v>4.4438669438669441E-2</v>
      </c>
      <c r="F9" s="11">
        <v>2.21064814814815E-3</v>
      </c>
      <c r="G9" s="12">
        <f t="shared" si="2"/>
        <v>0.17347865576748428</v>
      </c>
      <c r="H9" s="12">
        <f t="shared" si="3"/>
        <v>5.5410501885697787E-2</v>
      </c>
      <c r="I9" s="11">
        <v>2.8935185185185201E-3</v>
      </c>
      <c r="J9" s="12">
        <f t="shared" si="4"/>
        <v>0.12860082304526751</v>
      </c>
      <c r="K9" s="12">
        <f t="shared" si="5"/>
        <v>4.6607009694258031E-2</v>
      </c>
      <c r="L9" s="13">
        <f t="shared" si="8"/>
        <v>1.3020833333333343E-2</v>
      </c>
      <c r="M9" s="12">
        <f t="shared" si="6"/>
        <v>0.13055587791574796</v>
      </c>
      <c r="N9" s="14">
        <f t="shared" si="7"/>
        <v>4.6481841094079268E-2</v>
      </c>
    </row>
    <row r="10" spans="2:14" x14ac:dyDescent="0.25">
      <c r="B10" s="10" t="s">
        <v>11</v>
      </c>
      <c r="C10" s="11">
        <v>1.45717592592593E-2</v>
      </c>
      <c r="D10" s="12">
        <f t="shared" si="0"/>
        <v>0.22595118449389845</v>
      </c>
      <c r="E10" s="12">
        <f t="shared" si="1"/>
        <v>8.1795738045738239E-2</v>
      </c>
      <c r="F10" s="11">
        <v>1.71296296296296E-3</v>
      </c>
      <c r="G10" s="12">
        <f t="shared" si="2"/>
        <v>0.13442325158946392</v>
      </c>
      <c r="H10" s="12">
        <f t="shared" si="3"/>
        <v>4.2935886277922782E-2</v>
      </c>
      <c r="I10" s="11">
        <v>6.7476851851851899E-3</v>
      </c>
      <c r="J10" s="12">
        <f t="shared" si="4"/>
        <v>0.29989711934156388</v>
      </c>
      <c r="K10" s="12">
        <f t="shared" si="5"/>
        <v>0.10868754660700974</v>
      </c>
      <c r="L10" s="13">
        <f t="shared" si="8"/>
        <v>2.3032407407407449E-2</v>
      </c>
      <c r="M10" s="12">
        <f t="shared" si="6"/>
        <v>0.23093884182430111</v>
      </c>
      <c r="N10" s="14">
        <f t="shared" si="7"/>
        <v>8.2221212246415862E-2</v>
      </c>
    </row>
    <row r="11" spans="2:14" x14ac:dyDescent="0.25">
      <c r="B11" s="10" t="s">
        <v>12</v>
      </c>
      <c r="C11" s="11">
        <v>2.04861111111111E-3</v>
      </c>
      <c r="D11" s="12">
        <f t="shared" si="0"/>
        <v>3.1765972720746542E-2</v>
      </c>
      <c r="E11" s="12">
        <f t="shared" si="1"/>
        <v>1.1499480249480238E-2</v>
      </c>
      <c r="F11" s="11">
        <v>4.6296296296296298E-4</v>
      </c>
      <c r="G11" s="12">
        <f t="shared" si="2"/>
        <v>3.6330608537693015E-2</v>
      </c>
      <c r="H11" s="12">
        <f t="shared" si="3"/>
        <v>1.1604293588627799E-2</v>
      </c>
      <c r="I11" s="11">
        <v>1.11111111111111E-3</v>
      </c>
      <c r="J11" s="12">
        <f t="shared" si="4"/>
        <v>4.9382716049382644E-2</v>
      </c>
      <c r="K11" s="12">
        <f t="shared" si="5"/>
        <v>1.7897091722595057E-2</v>
      </c>
      <c r="L11" s="13">
        <f t="shared" si="8"/>
        <v>3.6226851851851832E-3</v>
      </c>
      <c r="M11" s="12">
        <f t="shared" si="6"/>
        <v>3.6323546477892502E-2</v>
      </c>
      <c r="N11" s="14">
        <f t="shared" si="7"/>
        <v>1.2932281122174927E-2</v>
      </c>
    </row>
    <row r="12" spans="2:14" x14ac:dyDescent="0.25">
      <c r="B12" s="10" t="s">
        <v>127</v>
      </c>
      <c r="C12" s="11">
        <v>1.2847222222222201E-3</v>
      </c>
      <c r="D12" s="12">
        <f t="shared" si="0"/>
        <v>1.9921033740129164E-2</v>
      </c>
      <c r="E12" s="12">
        <f t="shared" si="1"/>
        <v>7.2115384615384463E-3</v>
      </c>
      <c r="F12" s="11">
        <v>2.19907407407407E-4</v>
      </c>
      <c r="G12" s="12">
        <f t="shared" si="2"/>
        <v>1.7257039055404148E-2</v>
      </c>
      <c r="H12" s="12">
        <f t="shared" si="3"/>
        <v>5.512039454598194E-3</v>
      </c>
      <c r="I12" s="11">
        <v>9.0277777777777795E-4</v>
      </c>
      <c r="J12" s="12">
        <f t="shared" si="4"/>
        <v>4.0123456790123448E-2</v>
      </c>
      <c r="K12" s="12">
        <f t="shared" si="5"/>
        <v>1.45413870246085E-2</v>
      </c>
      <c r="L12" s="13">
        <f t="shared" si="8"/>
        <v>2.407407407407405E-3</v>
      </c>
      <c r="M12" s="12">
        <f t="shared" si="6"/>
        <v>2.4138331205756026E-2</v>
      </c>
      <c r="N12" s="14">
        <f t="shared" si="7"/>
        <v>8.5939759533941954E-3</v>
      </c>
    </row>
    <row r="13" spans="2:14" x14ac:dyDescent="0.25">
      <c r="B13" s="10" t="s">
        <v>116</v>
      </c>
      <c r="C13" s="11">
        <v>3.9351851851851901E-4</v>
      </c>
      <c r="D13" s="12">
        <f t="shared" si="0"/>
        <v>6.101938262742284E-3</v>
      </c>
      <c r="E13" s="12">
        <f t="shared" si="1"/>
        <v>2.2089397089397108E-3</v>
      </c>
      <c r="F13" s="11">
        <v>5.78703703703704E-5</v>
      </c>
      <c r="G13" s="12">
        <f t="shared" si="2"/>
        <v>4.5413260672116295E-3</v>
      </c>
      <c r="H13" s="12">
        <f t="shared" si="3"/>
        <v>1.4505366985784755E-3</v>
      </c>
      <c r="I13" s="11">
        <v>3.7037037037037003E-4</v>
      </c>
      <c r="J13" s="12">
        <f t="shared" si="4"/>
        <v>1.6460905349794216E-2</v>
      </c>
      <c r="K13" s="12">
        <f t="shared" si="5"/>
        <v>5.9656972408650187E-3</v>
      </c>
      <c r="L13" s="13">
        <f t="shared" si="8"/>
        <v>8.2175925925925949E-4</v>
      </c>
      <c r="M13" s="12">
        <f t="shared" si="6"/>
        <v>8.2395265173494242E-3</v>
      </c>
      <c r="N13" s="14">
        <f t="shared" si="7"/>
        <v>2.9335206379374457E-3</v>
      </c>
    </row>
    <row r="14" spans="2:14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 t="shared" si="6"/>
        <v>0</v>
      </c>
      <c r="N15" s="14">
        <f t="shared" si="7"/>
        <v>0</v>
      </c>
    </row>
    <row r="16" spans="2:14" x14ac:dyDescent="0.25">
      <c r="B16" s="10" t="s">
        <v>141</v>
      </c>
      <c r="C16" s="11">
        <v>7.1759259259259302E-4</v>
      </c>
      <c r="D16" s="12">
        <f t="shared" si="0"/>
        <v>1.1127063890882982E-2</v>
      </c>
      <c r="E16" s="12">
        <f t="shared" si="1"/>
        <v>4.0280665280665292E-3</v>
      </c>
      <c r="F16" s="11">
        <v>1.38888888888889E-4</v>
      </c>
      <c r="G16" s="12">
        <f t="shared" si="2"/>
        <v>1.0899182561307914E-2</v>
      </c>
      <c r="H16" s="12">
        <f t="shared" si="3"/>
        <v>3.4812880765883424E-3</v>
      </c>
      <c r="I16" s="11">
        <v>4.1666666666666702E-4</v>
      </c>
      <c r="J16" s="12">
        <f t="shared" si="4"/>
        <v>1.8518518518518528E-2</v>
      </c>
      <c r="K16" s="12">
        <f t="shared" si="5"/>
        <v>6.7114093959731577E-3</v>
      </c>
      <c r="L16" s="13">
        <f t="shared" si="8"/>
        <v>1.2731481481481491E-3</v>
      </c>
      <c r="M16" s="12">
        <f t="shared" si="6"/>
        <v>1.2765463618428691E-2</v>
      </c>
      <c r="N16" s="14">
        <f t="shared" si="7"/>
        <v>4.5448911291988614E-3</v>
      </c>
    </row>
    <row r="17" spans="2:14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>
        <f t="shared" si="7"/>
        <v>0</v>
      </c>
    </row>
    <row r="18" spans="2:14" ht="15.75" thickBot="1" x14ac:dyDescent="0.3">
      <c r="B18" s="10" t="s">
        <v>13</v>
      </c>
      <c r="C18" s="11">
        <v>1.7037037037037E-2</v>
      </c>
      <c r="D18" s="12">
        <f t="shared" si="0"/>
        <v>0.26417803302225329</v>
      </c>
      <c r="E18" s="12">
        <f t="shared" si="1"/>
        <v>9.563409563409539E-2</v>
      </c>
      <c r="F18" s="11">
        <v>5.3356481481481501E-3</v>
      </c>
      <c r="G18" s="12">
        <f t="shared" si="2"/>
        <v>0.41871026339691214</v>
      </c>
      <c r="H18" s="12">
        <f t="shared" si="3"/>
        <v>0.13373948360893542</v>
      </c>
      <c r="I18" s="11">
        <v>8.5648148148148205E-4</v>
      </c>
      <c r="J18" s="12">
        <f t="shared" si="4"/>
        <v>3.8065843621399184E-2</v>
      </c>
      <c r="K18" s="12">
        <f t="shared" si="5"/>
        <v>1.3795674869500379E-2</v>
      </c>
      <c r="L18" s="13">
        <f t="shared" si="8"/>
        <v>2.3229166666666631E-2</v>
      </c>
      <c r="M18" s="12">
        <f t="shared" si="6"/>
        <v>0.23291168620169383</v>
      </c>
      <c r="N18" s="14">
        <f t="shared" si="7"/>
        <v>8.2923604511837223E-2</v>
      </c>
    </row>
    <row r="19" spans="2:14" ht="16.5" thickTop="1" thickBot="1" x14ac:dyDescent="0.3">
      <c r="B19" s="31" t="s">
        <v>3</v>
      </c>
      <c r="C19" s="32">
        <f>SUM(C7:C18)</f>
        <v>6.4490740740740807E-2</v>
      </c>
      <c r="D19" s="33">
        <f>IFERROR(SUM(D7:D18),0)</f>
        <v>0.99999999999999989</v>
      </c>
      <c r="E19" s="33">
        <f>IFERROR(SUM(E7:E18),0)</f>
        <v>0.36200623700623713</v>
      </c>
      <c r="F19" s="32">
        <f>SUM(F7:F18)</f>
        <v>1.2743055555555553E-2</v>
      </c>
      <c r="G19" s="33">
        <f>IFERROR(SUM(G7:G18),0)</f>
        <v>1</v>
      </c>
      <c r="H19" s="33">
        <f>IFERROR(SUM(H7:H18),0)</f>
        <v>0.3194081810269801</v>
      </c>
      <c r="I19" s="32">
        <f>SUM(I7:I18)</f>
        <v>2.250000000000001E-2</v>
      </c>
      <c r="J19" s="33">
        <f>IFERROR(SUM(J7:J18),0)</f>
        <v>0.99999999999999978</v>
      </c>
      <c r="K19" s="33">
        <f>IFERROR(SUM(K7:K18),0)</f>
        <v>0.36241610738255037</v>
      </c>
      <c r="L19" s="32">
        <f>SUM(L7:L18)</f>
        <v>9.9733796296296348E-2</v>
      </c>
      <c r="M19" s="33">
        <f>IFERROR(SUM(M7:M18),0)</f>
        <v>1</v>
      </c>
      <c r="N19" s="34">
        <f>IFERROR(SUM(N7:N18),0)</f>
        <v>0.35603024418460533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6" t="s">
        <v>5</v>
      </c>
      <c r="L21" s="16" t="s">
        <v>53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3.0601851851851901E-2</v>
      </c>
      <c r="D22" s="19"/>
      <c r="E22" s="12">
        <f>IFERROR(C22/C$30,0)</f>
        <v>0.17177754677754697</v>
      </c>
      <c r="F22" s="11">
        <v>1.0439814814814799E-2</v>
      </c>
      <c r="G22" s="19"/>
      <c r="H22" s="12">
        <f>IFERROR(F22/F$30,0)</f>
        <v>0.2616768204235565</v>
      </c>
      <c r="I22" s="11">
        <v>1.2245370370370399E-2</v>
      </c>
      <c r="J22" s="19"/>
      <c r="K22" s="12">
        <f>IFERROR(I22/I$30,0)</f>
        <v>0.19724086502610033</v>
      </c>
      <c r="L22" s="13">
        <f>SUM(C22,F22,I22)</f>
        <v>5.3287037037037098E-2</v>
      </c>
      <c r="M22" s="19"/>
      <c r="N22" s="14">
        <f>IFERROR(L22/L$30,0)</f>
        <v>0.19022435235301424</v>
      </c>
    </row>
    <row r="23" spans="2:14" x14ac:dyDescent="0.25">
      <c r="B23" s="18" t="s">
        <v>16</v>
      </c>
      <c r="C23" s="11">
        <v>1.0069444444444401E-3</v>
      </c>
      <c r="D23" s="19"/>
      <c r="E23" s="12">
        <f t="shared" ref="E23:E27" si="9">IFERROR(C23/C$30,0)</f>
        <v>5.6522869022868757E-3</v>
      </c>
      <c r="F23" s="11">
        <v>2.0833333333333299E-4</v>
      </c>
      <c r="G23" s="19"/>
      <c r="H23" s="12">
        <f t="shared" ref="H23:H27" si="10">IFERROR(F23/F$30,0)</f>
        <v>5.2219321148825014E-3</v>
      </c>
      <c r="I23" s="11">
        <v>3.7037037037037003E-4</v>
      </c>
      <c r="J23" s="19"/>
      <c r="K23" s="12">
        <f t="shared" ref="K23:K27" si="11">IFERROR(I23/I$30,0)</f>
        <v>5.9656972408650187E-3</v>
      </c>
      <c r="L23" s="13">
        <f t="shared" ref="L23:L27" si="12">SUM(C23,F23,I23)</f>
        <v>1.5856481481481431E-3</v>
      </c>
      <c r="M23" s="19"/>
      <c r="N23" s="14">
        <f t="shared" ref="N23:N27" si="13">IFERROR(L23/L$30,0)</f>
        <v>5.6604553154567415E-3</v>
      </c>
    </row>
    <row r="24" spans="2:14" x14ac:dyDescent="0.25">
      <c r="B24" s="18" t="s">
        <v>17</v>
      </c>
      <c r="C24" s="11">
        <v>1.80555555555556E-3</v>
      </c>
      <c r="D24" s="19"/>
      <c r="E24" s="12">
        <f t="shared" si="9"/>
        <v>1.0135135135135157E-2</v>
      </c>
      <c r="F24" s="11">
        <v>1.6203703703703701E-4</v>
      </c>
      <c r="G24" s="19"/>
      <c r="H24" s="12">
        <f t="shared" si="10"/>
        <v>4.0615027560197284E-3</v>
      </c>
      <c r="I24" s="11">
        <v>1.3194444444444399E-3</v>
      </c>
      <c r="J24" s="19"/>
      <c r="K24" s="12">
        <f t="shared" si="11"/>
        <v>2.1252796420581577E-2</v>
      </c>
      <c r="L24" s="13">
        <f t="shared" si="12"/>
        <v>3.2870370370370371E-3</v>
      </c>
      <c r="M24" s="19"/>
      <c r="N24" s="14">
        <f t="shared" si="13"/>
        <v>1.1734082551749779E-2</v>
      </c>
    </row>
    <row r="25" spans="2:14" x14ac:dyDescent="0.25">
      <c r="B25" s="18" t="s">
        <v>18</v>
      </c>
      <c r="C25" s="11">
        <v>3.7812499999999999E-2</v>
      </c>
      <c r="D25" s="19"/>
      <c r="E25" s="12">
        <f t="shared" si="9"/>
        <v>0.2122531185031184</v>
      </c>
      <c r="F25" s="11">
        <v>9.7106481481481505E-3</v>
      </c>
      <c r="G25" s="19"/>
      <c r="H25" s="12">
        <f t="shared" si="10"/>
        <v>0.24340005802146814</v>
      </c>
      <c r="I25" s="11">
        <v>1.6377314814814799E-2</v>
      </c>
      <c r="J25" s="19"/>
      <c r="K25" s="12">
        <f t="shared" si="11"/>
        <v>0.26379567486950006</v>
      </c>
      <c r="L25" s="13">
        <f t="shared" si="12"/>
        <v>6.3900462962962951E-2</v>
      </c>
      <c r="M25" s="19"/>
      <c r="N25" s="14">
        <f t="shared" si="13"/>
        <v>0.228112217493699</v>
      </c>
    </row>
    <row r="26" spans="2:14" x14ac:dyDescent="0.25">
      <c r="B26" s="18" t="s">
        <v>19</v>
      </c>
      <c r="C26" s="11">
        <v>4.2175925925925901E-2</v>
      </c>
      <c r="D26" s="19"/>
      <c r="E26" s="12">
        <f t="shared" si="9"/>
        <v>0.23674636174636152</v>
      </c>
      <c r="F26" s="11">
        <v>6.6319444444444403E-3</v>
      </c>
      <c r="G26" s="19"/>
      <c r="H26" s="12">
        <f t="shared" si="10"/>
        <v>0.1662315056570931</v>
      </c>
      <c r="I26" s="11">
        <v>9.1203703703703707E-3</v>
      </c>
      <c r="J26" s="19"/>
      <c r="K26" s="12">
        <f t="shared" si="11"/>
        <v>0.14690529455630122</v>
      </c>
      <c r="L26" s="13">
        <f t="shared" si="12"/>
        <v>5.7928240740740711E-2</v>
      </c>
      <c r="M26" s="19"/>
      <c r="N26" s="14">
        <f t="shared" si="13"/>
        <v>0.20679254637854794</v>
      </c>
    </row>
    <row r="27" spans="2:14" ht="15.75" thickBot="1" x14ac:dyDescent="0.3">
      <c r="B27" s="23" t="s">
        <v>20</v>
      </c>
      <c r="C27" s="20">
        <v>2.5462962962962999E-4</v>
      </c>
      <c r="D27" s="24"/>
      <c r="E27" s="21">
        <f t="shared" si="9"/>
        <v>1.4293139293139307E-3</v>
      </c>
      <c r="F27" s="20">
        <v>0</v>
      </c>
      <c r="G27" s="24"/>
      <c r="H27" s="21">
        <f t="shared" si="10"/>
        <v>0</v>
      </c>
      <c r="I27" s="20">
        <v>1.50462962962963E-4</v>
      </c>
      <c r="J27" s="24"/>
      <c r="K27" s="21">
        <f t="shared" si="11"/>
        <v>2.4235645041014169E-3</v>
      </c>
      <c r="L27" s="13">
        <f t="shared" si="12"/>
        <v>4.0509259259259296E-4</v>
      </c>
      <c r="M27" s="24"/>
      <c r="N27" s="22">
        <f t="shared" si="13"/>
        <v>1.4461017229269108E-3</v>
      </c>
    </row>
    <row r="28" spans="2:14" ht="16.5" thickTop="1" thickBot="1" x14ac:dyDescent="0.3">
      <c r="B28" s="31" t="s">
        <v>3</v>
      </c>
      <c r="C28" s="32">
        <f>SUM(C22:C27)</f>
        <v>0.11365740740740743</v>
      </c>
      <c r="D28" s="33"/>
      <c r="E28" s="33">
        <f>IFERROR(SUM(E22:E27),0)</f>
        <v>0.63799376299376276</v>
      </c>
      <c r="F28" s="32">
        <f>SUM(F22:F27)</f>
        <v>2.7152777777777762E-2</v>
      </c>
      <c r="G28" s="33"/>
      <c r="H28" s="33">
        <f>IFERROR(SUM(H22:H27),0)</f>
        <v>0.68059181897302001</v>
      </c>
      <c r="I28" s="32">
        <f>SUM(I22:I27)</f>
        <v>3.9583333333333345E-2</v>
      </c>
      <c r="J28" s="33"/>
      <c r="K28" s="33">
        <f>IFERROR(SUM(K22:K27),0)</f>
        <v>0.63758389261744963</v>
      </c>
      <c r="L28" s="32">
        <f>SUM(L22:L27)</f>
        <v>0.18039351851851854</v>
      </c>
      <c r="M28" s="33"/>
      <c r="N28" s="34">
        <f>IFERROR(SUM(N22:N27),0)</f>
        <v>0.64396975581539462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0.17814814814814822</v>
      </c>
      <c r="D30" s="35"/>
      <c r="E30" s="36">
        <f>IFERROR(SUM(E19,E28),0)</f>
        <v>0.99999999999999989</v>
      </c>
      <c r="F30" s="32">
        <f>SUM(F19,F28)</f>
        <v>3.9895833333333311E-2</v>
      </c>
      <c r="G30" s="35"/>
      <c r="H30" s="36">
        <f>IFERROR(SUM(H19,H28),0)</f>
        <v>1</v>
      </c>
      <c r="I30" s="32">
        <f>SUM(I19,I28)</f>
        <v>6.2083333333333351E-2</v>
      </c>
      <c r="J30" s="35"/>
      <c r="K30" s="36">
        <f>IFERROR(SUM(K19,K28),0)</f>
        <v>1</v>
      </c>
      <c r="L30" s="37">
        <f>SUM(L19,L28)</f>
        <v>0.2801273148148149</v>
      </c>
      <c r="M30" s="35"/>
      <c r="N30" s="38">
        <f>IFERROR(SUM(N19,N28),0)</f>
        <v>1</v>
      </c>
    </row>
    <row r="31" spans="2:14" ht="66" customHeight="1" thickTop="1" thickBot="1" x14ac:dyDescent="0.3">
      <c r="B31" s="138" t="s">
        <v>124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40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1"/>
  <sheetViews>
    <sheetView showGridLines="0" showZeros="0" view="pageBreakPreview" zoomScale="110" zoomScaleNormal="80" zoomScaleSheetLayoutView="11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x14ac:dyDescent="0.25">
      <c r="B3" s="141" t="s">
        <v>49</v>
      </c>
      <c r="C3" s="142"/>
      <c r="D3" s="142"/>
      <c r="E3" s="142"/>
      <c r="F3" s="142"/>
      <c r="G3" s="142"/>
      <c r="H3" s="142"/>
      <c r="I3" s="142"/>
      <c r="J3" s="142"/>
      <c r="K3" s="143"/>
    </row>
    <row r="4" spans="2:11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6"/>
    </row>
    <row r="5" spans="2:11" x14ac:dyDescent="0.25">
      <c r="B5" s="39"/>
      <c r="C5" s="147" t="s">
        <v>25</v>
      </c>
      <c r="D5" s="147"/>
      <c r="E5" s="147"/>
      <c r="F5" s="147" t="s">
        <v>26</v>
      </c>
      <c r="G5" s="147"/>
      <c r="H5" s="147"/>
      <c r="I5" s="147" t="s">
        <v>27</v>
      </c>
      <c r="J5" s="147"/>
      <c r="K5" s="148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0</v>
      </c>
      <c r="D7" s="12">
        <f t="shared" ref="D7:D18" si="0">IFERROR(C7/C$19,0)</f>
        <v>0</v>
      </c>
      <c r="E7" s="12">
        <f t="shared" ref="E7:E18" si="1">IFERROR(C7/C$30,0)</f>
        <v>0</v>
      </c>
      <c r="F7" s="11">
        <v>2.19907407407407E-4</v>
      </c>
      <c r="G7" s="12">
        <f t="shared" ref="G7:G18" si="2">IFERROR(F7/F$19,0)</f>
        <v>0.5428571428571427</v>
      </c>
      <c r="H7" s="12">
        <f t="shared" ref="H7:H18" si="3">IFERROR(F7/F$30,0)</f>
        <v>0.18446601941747551</v>
      </c>
      <c r="I7" s="11">
        <v>2.19907407407407E-4</v>
      </c>
      <c r="J7" s="12">
        <f t="shared" ref="J7:J18" si="4">IFERROR(I7/I$19,0)</f>
        <v>3.4926470588235212E-2</v>
      </c>
      <c r="K7" s="14">
        <f t="shared" ref="K7:K18" si="5">IFERROR(I7/I$30,0)</f>
        <v>1.5322580645161255E-2</v>
      </c>
    </row>
    <row r="8" spans="2:11" x14ac:dyDescent="0.25">
      <c r="B8" s="131" t="s">
        <v>110</v>
      </c>
      <c r="C8" s="11">
        <v>0</v>
      </c>
      <c r="D8" s="12">
        <f t="shared" si="0"/>
        <v>0</v>
      </c>
      <c r="E8" s="12">
        <f t="shared" si="1"/>
        <v>0</v>
      </c>
      <c r="F8" s="11">
        <v>0</v>
      </c>
      <c r="G8" s="12">
        <f t="shared" si="2"/>
        <v>0</v>
      </c>
      <c r="H8" s="12">
        <f t="shared" si="3"/>
        <v>0</v>
      </c>
      <c r="I8" s="11">
        <v>0</v>
      </c>
      <c r="J8" s="12">
        <f t="shared" si="4"/>
        <v>0</v>
      </c>
      <c r="K8" s="14">
        <f t="shared" si="5"/>
        <v>0</v>
      </c>
    </row>
    <row r="9" spans="2:11" x14ac:dyDescent="0.25">
      <c r="B9" s="10" t="s">
        <v>48</v>
      </c>
      <c r="C9" s="11">
        <v>4.7453703703703698E-4</v>
      </c>
      <c r="D9" s="12">
        <f t="shared" si="0"/>
        <v>8.0550098231827044E-2</v>
      </c>
      <c r="E9" s="12">
        <f t="shared" si="1"/>
        <v>3.605980650835533E-2</v>
      </c>
      <c r="F9" s="11">
        <v>1.8518518518518501E-4</v>
      </c>
      <c r="G9" s="12">
        <f t="shared" si="2"/>
        <v>0.45714285714285741</v>
      </c>
      <c r="H9" s="12">
        <f t="shared" si="3"/>
        <v>0.15533980582524268</v>
      </c>
      <c r="I9" s="11">
        <v>6.5972222222222203E-4</v>
      </c>
      <c r="J9" s="12">
        <f t="shared" si="4"/>
        <v>0.10477941176470579</v>
      </c>
      <c r="K9" s="14">
        <f t="shared" si="5"/>
        <v>4.5967741935483836E-2</v>
      </c>
    </row>
    <row r="10" spans="2:11" x14ac:dyDescent="0.25">
      <c r="B10" s="10" t="s">
        <v>11</v>
      </c>
      <c r="C10" s="11">
        <v>0</v>
      </c>
      <c r="D10" s="12">
        <f t="shared" si="0"/>
        <v>0</v>
      </c>
      <c r="E10" s="12">
        <f t="shared" si="1"/>
        <v>0</v>
      </c>
      <c r="F10" s="11">
        <v>0</v>
      </c>
      <c r="G10" s="12">
        <f t="shared" si="2"/>
        <v>0</v>
      </c>
      <c r="H10" s="12">
        <f t="shared" si="3"/>
        <v>0</v>
      </c>
      <c r="I10" s="11">
        <v>0</v>
      </c>
      <c r="J10" s="12">
        <f t="shared" si="4"/>
        <v>0</v>
      </c>
      <c r="K10" s="14">
        <f t="shared" si="5"/>
        <v>0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141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4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4" ht="15.75" thickBot="1" x14ac:dyDescent="0.3">
      <c r="B18" s="10" t="s">
        <v>13</v>
      </c>
      <c r="C18" s="11">
        <v>5.4166666666666703E-3</v>
      </c>
      <c r="D18" s="12">
        <f t="shared" si="0"/>
        <v>0.91944990176817287</v>
      </c>
      <c r="E18" s="12">
        <f t="shared" si="1"/>
        <v>0.41160949868073921</v>
      </c>
      <c r="F18" s="11">
        <v>0</v>
      </c>
      <c r="G18" s="12">
        <f t="shared" si="2"/>
        <v>0</v>
      </c>
      <c r="H18" s="12">
        <f t="shared" si="3"/>
        <v>0</v>
      </c>
      <c r="I18" s="11">
        <v>5.4166666666666703E-3</v>
      </c>
      <c r="J18" s="12">
        <f t="shared" si="4"/>
        <v>0.86029411764705888</v>
      </c>
      <c r="K18" s="14">
        <f t="shared" si="5"/>
        <v>0.37741935483870975</v>
      </c>
    </row>
    <row r="19" spans="2:14" ht="16.5" thickTop="1" thickBot="1" x14ac:dyDescent="0.3">
      <c r="B19" s="31" t="s">
        <v>3</v>
      </c>
      <c r="C19" s="32">
        <f>SUM(C7:C18)</f>
        <v>5.8912037037037075E-3</v>
      </c>
      <c r="D19" s="33">
        <f>IFERROR(SUM(D7:D18),0)</f>
        <v>0.99999999999999989</v>
      </c>
      <c r="E19" s="33">
        <f>IFERROR(SUM(E7:E18),0)</f>
        <v>0.44766930518909454</v>
      </c>
      <c r="F19" s="32">
        <f>SUM(F7:F18)</f>
        <v>4.0509259259259198E-4</v>
      </c>
      <c r="G19" s="33">
        <f>IFERROR(SUM(G7:G18),0)</f>
        <v>1</v>
      </c>
      <c r="H19" s="33">
        <f>IFERROR(SUM(H7:H18),0)</f>
        <v>0.33980582524271818</v>
      </c>
      <c r="I19" s="32">
        <f>SUM(I7:I18)</f>
        <v>6.2962962962962998E-3</v>
      </c>
      <c r="J19" s="33">
        <f>IFERROR(SUM(J7:J18),0)</f>
        <v>0.99999999999999989</v>
      </c>
      <c r="K19" s="34">
        <f>IFERROR(SUM(K7:K18),0)</f>
        <v>0.43870967741935485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4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4" x14ac:dyDescent="0.25">
      <c r="B22" s="18" t="s">
        <v>15</v>
      </c>
      <c r="C22" s="11">
        <v>1.57407407407407E-3</v>
      </c>
      <c r="D22" s="19"/>
      <c r="E22" s="12">
        <f>IFERROR(C22/C$30,0)</f>
        <v>0.11961301671064176</v>
      </c>
      <c r="F22" s="11">
        <v>3.4722222222222202E-4</v>
      </c>
      <c r="G22" s="19"/>
      <c r="H22" s="12">
        <f>IFERROR(F22/F$30,0)</f>
        <v>0.29126213592233008</v>
      </c>
      <c r="I22" s="11">
        <v>1.9212962962963001E-3</v>
      </c>
      <c r="J22" s="19"/>
      <c r="K22" s="14">
        <f>IFERROR(I22/I$30,0)</f>
        <v>0.13387096774193569</v>
      </c>
    </row>
    <row r="23" spans="2:14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4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4" x14ac:dyDescent="0.25">
      <c r="B25" s="18" t="s">
        <v>18</v>
      </c>
      <c r="C25" s="11">
        <v>2.6157407407407401E-3</v>
      </c>
      <c r="D25" s="19"/>
      <c r="E25" s="12">
        <f t="shared" si="6"/>
        <v>0.19876868953386104</v>
      </c>
      <c r="F25" s="11">
        <v>4.3981481481481503E-4</v>
      </c>
      <c r="G25" s="19"/>
      <c r="H25" s="12">
        <f t="shared" si="7"/>
        <v>0.36893203883495185</v>
      </c>
      <c r="I25" s="11">
        <v>3.0555555555555601E-3</v>
      </c>
      <c r="J25" s="19"/>
      <c r="K25" s="14">
        <f t="shared" si="8"/>
        <v>0.21290322580645182</v>
      </c>
    </row>
    <row r="26" spans="2:14" s="2" customFormat="1" x14ac:dyDescent="0.25">
      <c r="B26" s="18" t="s">
        <v>19</v>
      </c>
      <c r="C26" s="11">
        <v>3.0787037037036998E-3</v>
      </c>
      <c r="D26" s="19"/>
      <c r="E26" s="12">
        <f t="shared" si="6"/>
        <v>0.23394898856640259</v>
      </c>
      <c r="F26" s="11">
        <v>0</v>
      </c>
      <c r="G26" s="19"/>
      <c r="H26" s="12">
        <f t="shared" si="7"/>
        <v>0</v>
      </c>
      <c r="I26" s="11">
        <v>3.0787037037036998E-3</v>
      </c>
      <c r="J26" s="19"/>
      <c r="K26" s="14">
        <f t="shared" si="8"/>
        <v>0.2145161290322577</v>
      </c>
      <c r="L26" s="1"/>
      <c r="M26" s="1"/>
      <c r="N26" s="1"/>
    </row>
    <row r="27" spans="2:14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4" s="3" customFormat="1" ht="16.5" thickTop="1" thickBot="1" x14ac:dyDescent="0.3">
      <c r="B28" s="31" t="s">
        <v>3</v>
      </c>
      <c r="C28" s="32">
        <f>SUM(C22:C27)</f>
        <v>7.2685185185185101E-3</v>
      </c>
      <c r="D28" s="33"/>
      <c r="E28" s="33">
        <f>IFERROR(SUM(E22:E27),0)</f>
        <v>0.55233069481090535</v>
      </c>
      <c r="F28" s="32">
        <f>SUM(F22:F27)</f>
        <v>7.8703703703703705E-4</v>
      </c>
      <c r="G28" s="33"/>
      <c r="H28" s="33">
        <f>IFERROR(SUM(H22:H27),0)</f>
        <v>0.66019417475728193</v>
      </c>
      <c r="I28" s="32">
        <f>SUM(I22:I27)</f>
        <v>8.0555555555555589E-3</v>
      </c>
      <c r="J28" s="33"/>
      <c r="K28" s="34">
        <f>IFERROR(SUM(K22:K27),0)</f>
        <v>0.56129032258064515</v>
      </c>
      <c r="L28" s="1"/>
      <c r="M28" s="1"/>
      <c r="N28" s="1"/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4" ht="16.5" thickTop="1" thickBot="1" x14ac:dyDescent="0.3">
      <c r="B30" s="31" t="s">
        <v>6</v>
      </c>
      <c r="C30" s="32">
        <f>SUM(C19,C28)</f>
        <v>1.3159722222222218E-2</v>
      </c>
      <c r="D30" s="35"/>
      <c r="E30" s="36">
        <f>IFERROR(SUM(E19,E28),0)</f>
        <v>0.99999999999999989</v>
      </c>
      <c r="F30" s="32">
        <f>SUM(F19,F28)</f>
        <v>1.1921296296296289E-3</v>
      </c>
      <c r="G30" s="35"/>
      <c r="H30" s="36">
        <f>IFERROR(SUM(H19,H28),0)</f>
        <v>1</v>
      </c>
      <c r="I30" s="32">
        <f>SUM(I19,I28)</f>
        <v>1.4351851851851859E-2</v>
      </c>
      <c r="J30" s="35"/>
      <c r="K30" s="38">
        <f>IFERROR(SUM(K19,K28),0)</f>
        <v>1</v>
      </c>
    </row>
    <row r="31" spans="2:14" ht="66" customHeight="1" thickTop="1" thickBot="1" x14ac:dyDescent="0.3">
      <c r="B31" s="138" t="s">
        <v>122</v>
      </c>
      <c r="C31" s="139"/>
      <c r="D31" s="139"/>
      <c r="E31" s="139"/>
      <c r="F31" s="139"/>
      <c r="G31" s="139"/>
      <c r="H31" s="139"/>
      <c r="I31" s="139"/>
      <c r="J31" s="139"/>
      <c r="K31" s="14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66"/>
  <sheetViews>
    <sheetView showGridLines="0" showZeros="0" view="pageBreakPreview" zoomScale="110" zoomScaleNormal="90" zoomScaleSheetLayoutView="11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41" t="s">
        <v>50</v>
      </c>
      <c r="C3" s="142"/>
      <c r="D3" s="142"/>
      <c r="E3" s="142"/>
      <c r="F3" s="142"/>
      <c r="G3" s="142"/>
      <c r="H3" s="142"/>
      <c r="I3" s="142"/>
      <c r="J3" s="142"/>
      <c r="K3" s="143"/>
    </row>
    <row r="4" spans="2:11" s="5" customFormat="1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6"/>
    </row>
    <row r="5" spans="2:11" s="5" customFormat="1" x14ac:dyDescent="0.25">
      <c r="B5" s="39"/>
      <c r="C5" s="147" t="s">
        <v>25</v>
      </c>
      <c r="D5" s="147"/>
      <c r="E5" s="147"/>
      <c r="F5" s="147" t="s">
        <v>26</v>
      </c>
      <c r="G5" s="147"/>
      <c r="H5" s="147"/>
      <c r="I5" s="147" t="s">
        <v>27</v>
      </c>
      <c r="J5" s="147"/>
      <c r="K5" s="148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0</v>
      </c>
      <c r="D7" s="12">
        <f t="shared" ref="D7:D18" si="0">IFERROR(C7/C$19,0)</f>
        <v>0</v>
      </c>
      <c r="E7" s="12">
        <f t="shared" ref="E7:E18" si="1">IFERROR(C7/C$30,0)</f>
        <v>0</v>
      </c>
      <c r="F7" s="11">
        <v>1.15740740740741E-4</v>
      </c>
      <c r="G7" s="12">
        <f t="shared" ref="G7:G18" si="2">IFERROR(F7/F$19,0)</f>
        <v>0.19607843137254938</v>
      </c>
      <c r="H7" s="12">
        <f t="shared" ref="H7:H18" si="3">IFERROR(F7/F$30,0)</f>
        <v>2.9585798816568077E-2</v>
      </c>
      <c r="I7" s="11">
        <v>1.15740740740741E-4</v>
      </c>
      <c r="J7" s="12">
        <f t="shared" ref="J7:J18" si="4">IFERROR(I7/I$19,0)</f>
        <v>1.3831258644536683E-2</v>
      </c>
      <c r="K7" s="14">
        <f t="shared" ref="K7:K18" si="5">IFERROR(I7/I$30,0)</f>
        <v>5.7603686635944824E-3</v>
      </c>
    </row>
    <row r="8" spans="2:11" s="5" customFormat="1" x14ac:dyDescent="0.25">
      <c r="B8" s="131" t="s">
        <v>110</v>
      </c>
      <c r="C8" s="11">
        <v>7.4074074074074103E-4</v>
      </c>
      <c r="D8" s="12">
        <f t="shared" si="0"/>
        <v>9.5238095238095316E-2</v>
      </c>
      <c r="E8" s="12">
        <f t="shared" si="1"/>
        <v>4.5779685264663791E-2</v>
      </c>
      <c r="F8" s="11">
        <v>1.04166666666667E-4</v>
      </c>
      <c r="G8" s="12">
        <f t="shared" si="2"/>
        <v>0.1764705882352946</v>
      </c>
      <c r="H8" s="12">
        <f t="shared" si="3"/>
        <v>2.6627218934911295E-2</v>
      </c>
      <c r="I8" s="11">
        <v>8.4490740740740696E-4</v>
      </c>
      <c r="J8" s="12">
        <f t="shared" si="4"/>
        <v>0.10096818810511751</v>
      </c>
      <c r="K8" s="14">
        <f t="shared" si="5"/>
        <v>4.2050691244239602E-2</v>
      </c>
    </row>
    <row r="9" spans="2:11" s="5" customFormat="1" x14ac:dyDescent="0.25">
      <c r="B9" s="10" t="s">
        <v>48</v>
      </c>
      <c r="C9" s="11">
        <v>2.4537037037037001E-3</v>
      </c>
      <c r="D9" s="12">
        <f t="shared" si="0"/>
        <v>0.31547619047619019</v>
      </c>
      <c r="E9" s="12">
        <f t="shared" si="1"/>
        <v>0.15164520743919854</v>
      </c>
      <c r="F9" s="11">
        <v>1.8518518518518501E-4</v>
      </c>
      <c r="G9" s="12">
        <f t="shared" si="2"/>
        <v>0.31372549019607804</v>
      </c>
      <c r="H9" s="12">
        <f t="shared" si="3"/>
        <v>4.7337278106508771E-2</v>
      </c>
      <c r="I9" s="11">
        <v>2.6388888888888898E-3</v>
      </c>
      <c r="J9" s="12">
        <f t="shared" si="4"/>
        <v>0.31535269709543579</v>
      </c>
      <c r="K9" s="14">
        <f t="shared" si="5"/>
        <v>0.13133640552995393</v>
      </c>
    </row>
    <row r="10" spans="2:11" s="5" customFormat="1" x14ac:dyDescent="0.25">
      <c r="B10" s="10" t="s">
        <v>11</v>
      </c>
      <c r="C10" s="11">
        <v>7.2916666666666703E-4</v>
      </c>
      <c r="D10" s="12">
        <f t="shared" si="0"/>
        <v>9.3750000000000097E-2</v>
      </c>
      <c r="E10" s="12">
        <f t="shared" si="1"/>
        <v>4.5064377682403428E-2</v>
      </c>
      <c r="F10" s="11">
        <v>0</v>
      </c>
      <c r="G10" s="12">
        <f t="shared" si="2"/>
        <v>0</v>
      </c>
      <c r="H10" s="12">
        <f t="shared" si="3"/>
        <v>0</v>
      </c>
      <c r="I10" s="11">
        <v>7.2916666666666703E-4</v>
      </c>
      <c r="J10" s="12">
        <f t="shared" si="4"/>
        <v>8.713692946058095E-2</v>
      </c>
      <c r="K10" s="14">
        <f t="shared" si="5"/>
        <v>3.6290322580645171E-2</v>
      </c>
    </row>
    <row r="11" spans="2:11" s="5" customFormat="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s="5" customFormat="1" x14ac:dyDescent="0.25">
      <c r="B12" s="10" t="s">
        <v>127</v>
      </c>
      <c r="C12" s="11">
        <v>4.6296296296296301E-5</v>
      </c>
      <c r="D12" s="12">
        <f t="shared" si="0"/>
        <v>5.9523809523809555E-3</v>
      </c>
      <c r="E12" s="12">
        <f t="shared" si="1"/>
        <v>2.8612303290414861E-3</v>
      </c>
      <c r="F12" s="11">
        <v>1.8518518518518501E-4</v>
      </c>
      <c r="G12" s="12">
        <f t="shared" si="2"/>
        <v>0.31372549019607804</v>
      </c>
      <c r="H12" s="12">
        <f t="shared" si="3"/>
        <v>4.7337278106508771E-2</v>
      </c>
      <c r="I12" s="11">
        <v>2.31481481481481E-4</v>
      </c>
      <c r="J12" s="12">
        <f t="shared" si="4"/>
        <v>2.7662517289073249E-2</v>
      </c>
      <c r="K12" s="14">
        <f t="shared" si="5"/>
        <v>1.1520737327188914E-2</v>
      </c>
    </row>
    <row r="13" spans="2:11" s="5" customFormat="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141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3.8078703703703699E-3</v>
      </c>
      <c r="D18" s="12">
        <f t="shared" si="0"/>
        <v>0.48958333333333348</v>
      </c>
      <c r="E18" s="12">
        <f t="shared" si="1"/>
        <v>0.2353361945636622</v>
      </c>
      <c r="F18" s="11">
        <v>0</v>
      </c>
      <c r="G18" s="12">
        <f t="shared" si="2"/>
        <v>0</v>
      </c>
      <c r="H18" s="12">
        <f t="shared" si="3"/>
        <v>0</v>
      </c>
      <c r="I18" s="11">
        <v>3.8078703703703699E-3</v>
      </c>
      <c r="J18" s="12">
        <f t="shared" si="4"/>
        <v>0.45504840940525582</v>
      </c>
      <c r="K18" s="14">
        <f t="shared" si="5"/>
        <v>0.18951612903225801</v>
      </c>
    </row>
    <row r="19" spans="2:11" s="5" customFormat="1" ht="16.5" thickTop="1" thickBot="1" x14ac:dyDescent="0.3">
      <c r="B19" s="31" t="s">
        <v>3</v>
      </c>
      <c r="C19" s="32">
        <f>SUM(C7:C18)</f>
        <v>7.7777777777777741E-3</v>
      </c>
      <c r="D19" s="33">
        <f>IFERROR(SUM(D7:D18),0)</f>
        <v>1</v>
      </c>
      <c r="E19" s="33">
        <f>IFERROR(SUM(E7:E18),0)</f>
        <v>0.48068669527896946</v>
      </c>
      <c r="F19" s="32">
        <f>SUM(F7:F18)</f>
        <v>5.90277777777778E-4</v>
      </c>
      <c r="G19" s="33">
        <f>IFERROR(SUM(G7:G18),0)</f>
        <v>1</v>
      </c>
      <c r="H19" s="33">
        <f>IFERROR(SUM(H7:H18),0)</f>
        <v>0.15088757396449692</v>
      </c>
      <c r="I19" s="32">
        <f>SUM(I7:I18)</f>
        <v>8.3680555555555557E-3</v>
      </c>
      <c r="J19" s="33">
        <f>IFERROR(SUM(J7:J18),0)</f>
        <v>1</v>
      </c>
      <c r="K19" s="34">
        <f>IFERROR(SUM(K7:K18),0)</f>
        <v>0.41647465437788012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1.66666666666667E-3</v>
      </c>
      <c r="D22" s="19"/>
      <c r="E22" s="12">
        <f>IFERROR(C22/C$30,0)</f>
        <v>0.1030042918454937</v>
      </c>
      <c r="F22" s="11">
        <v>2.5462962962962999E-4</v>
      </c>
      <c r="G22" s="19"/>
      <c r="H22" s="12">
        <f>IFERROR(F22/F$30,0)</f>
        <v>6.5088757396449717E-2</v>
      </c>
      <c r="I22" s="11">
        <v>1.9212962962963001E-3</v>
      </c>
      <c r="J22" s="19"/>
      <c r="K22" s="14">
        <f>IFERROR(I22/I$30,0)</f>
        <v>9.5622119815668372E-2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2.5462962962962999E-4</v>
      </c>
      <c r="D24" s="19"/>
      <c r="E24" s="12">
        <f t="shared" si="6"/>
        <v>1.5736766809728193E-2</v>
      </c>
      <c r="F24" s="11">
        <v>0</v>
      </c>
      <c r="G24" s="19"/>
      <c r="H24" s="12">
        <f t="shared" si="7"/>
        <v>0</v>
      </c>
      <c r="I24" s="11">
        <v>2.5462962962962999E-4</v>
      </c>
      <c r="J24" s="19"/>
      <c r="K24" s="14">
        <f t="shared" si="8"/>
        <v>1.267281105990785E-2</v>
      </c>
    </row>
    <row r="25" spans="2:11" s="5" customFormat="1" x14ac:dyDescent="0.25">
      <c r="B25" s="18" t="s">
        <v>18</v>
      </c>
      <c r="C25" s="11">
        <v>4.5601851851851897E-3</v>
      </c>
      <c r="D25" s="19"/>
      <c r="E25" s="12">
        <f t="shared" si="6"/>
        <v>0.28183118741058666</v>
      </c>
      <c r="F25" s="11">
        <v>2.1759259259259301E-3</v>
      </c>
      <c r="G25" s="19"/>
      <c r="H25" s="12">
        <f t="shared" si="7"/>
        <v>0.55621301775147969</v>
      </c>
      <c r="I25" s="11">
        <v>6.7361111111111103E-3</v>
      </c>
      <c r="J25" s="19"/>
      <c r="K25" s="14">
        <f t="shared" si="8"/>
        <v>0.33525345622119807</v>
      </c>
    </row>
    <row r="26" spans="2:11" s="5" customFormat="1" x14ac:dyDescent="0.25">
      <c r="B26" s="18" t="s">
        <v>19</v>
      </c>
      <c r="C26" s="11">
        <v>1.9212962962963001E-3</v>
      </c>
      <c r="D26" s="19"/>
      <c r="E26" s="12">
        <f t="shared" si="6"/>
        <v>0.1187410586552219</v>
      </c>
      <c r="F26" s="11">
        <v>8.9120370370370395E-4</v>
      </c>
      <c r="G26" s="19"/>
      <c r="H26" s="12">
        <f t="shared" si="7"/>
        <v>0.22781065088757374</v>
      </c>
      <c r="I26" s="11">
        <v>2.8124999999999999E-3</v>
      </c>
      <c r="J26" s="19"/>
      <c r="K26" s="14">
        <f t="shared" si="8"/>
        <v>0.13997695852534559</v>
      </c>
    </row>
    <row r="27" spans="2:11" s="5" customFormat="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s="5" customFormat="1" ht="16.5" thickTop="1" thickBot="1" x14ac:dyDescent="0.3">
      <c r="B28" s="31" t="s">
        <v>3</v>
      </c>
      <c r="C28" s="32">
        <f>SUM(C22:C27)</f>
        <v>8.4027777777777903E-3</v>
      </c>
      <c r="D28" s="33"/>
      <c r="E28" s="33">
        <f>IFERROR(SUM(E22:E27),0)</f>
        <v>0.51931330472103043</v>
      </c>
      <c r="F28" s="32">
        <f>SUM(F22:F27)</f>
        <v>3.3217592592592639E-3</v>
      </c>
      <c r="G28" s="33"/>
      <c r="H28" s="33">
        <f>IFERROR(SUM(H22:H27),0)</f>
        <v>0.84911242603550319</v>
      </c>
      <c r="I28" s="32">
        <f>SUM(I22:I27)</f>
        <v>1.172453703703704E-2</v>
      </c>
      <c r="J28" s="33"/>
      <c r="K28" s="34">
        <f>IFERROR(SUM(K22:K27),0)</f>
        <v>0.58352534562211988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1.6180555555555566E-2</v>
      </c>
      <c r="D30" s="35"/>
      <c r="E30" s="36">
        <f>IFERROR(SUM(E19,E28),0)</f>
        <v>0.99999999999999989</v>
      </c>
      <c r="F30" s="32">
        <f>SUM(F19,F28)</f>
        <v>3.912037037037042E-3</v>
      </c>
      <c r="G30" s="35"/>
      <c r="H30" s="36">
        <f>IFERROR(SUM(H19,H28),0)</f>
        <v>1</v>
      </c>
      <c r="I30" s="32">
        <f>SUM(I19,I28)</f>
        <v>2.0092592592592596E-2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38" t="s">
        <v>122</v>
      </c>
      <c r="C31" s="139"/>
      <c r="D31" s="139"/>
      <c r="E31" s="139"/>
      <c r="F31" s="139"/>
      <c r="G31" s="139"/>
      <c r="H31" s="139"/>
      <c r="I31" s="139"/>
      <c r="J31" s="139"/>
      <c r="K31" s="140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/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1"/>
  <sheetViews>
    <sheetView showGridLines="0" showZeros="0" view="pageBreakPreview" zoomScale="110" zoomScaleNormal="80" zoomScaleSheetLayoutView="11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1" t="s">
        <v>52</v>
      </c>
      <c r="C3" s="142"/>
      <c r="D3" s="142"/>
      <c r="E3" s="142"/>
      <c r="F3" s="142"/>
      <c r="G3" s="142"/>
      <c r="H3" s="142"/>
      <c r="I3" s="142"/>
      <c r="J3" s="142"/>
      <c r="K3" s="143"/>
    </row>
    <row r="4" spans="2:11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6"/>
    </row>
    <row r="5" spans="2:11" x14ac:dyDescent="0.25">
      <c r="B5" s="39"/>
      <c r="C5" s="147" t="s">
        <v>25</v>
      </c>
      <c r="D5" s="147"/>
      <c r="E5" s="147"/>
      <c r="F5" s="147" t="s">
        <v>26</v>
      </c>
      <c r="G5" s="147"/>
      <c r="H5" s="147"/>
      <c r="I5" s="147" t="s">
        <v>27</v>
      </c>
      <c r="J5" s="147"/>
      <c r="K5" s="148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0</v>
      </c>
      <c r="D7" s="12">
        <f t="shared" ref="D7:D18" si="0">IFERROR(C7/C$19,0)</f>
        <v>0</v>
      </c>
      <c r="E7" s="12">
        <f t="shared" ref="E7:E18" si="1">IFERROR(C7/C$30,0)</f>
        <v>0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0</v>
      </c>
      <c r="J7" s="12">
        <f t="shared" ref="J7:J18" si="4">IFERROR(I7/I$19,0)</f>
        <v>0</v>
      </c>
      <c r="K7" s="14">
        <f t="shared" ref="K7:K18" si="5">IFERROR(I7/I$30,0)</f>
        <v>0</v>
      </c>
    </row>
    <row r="8" spans="2:11" x14ac:dyDescent="0.25">
      <c r="B8" s="131" t="s">
        <v>110</v>
      </c>
      <c r="C8" s="11">
        <v>5.20833333333333E-4</v>
      </c>
      <c r="D8" s="12">
        <f t="shared" si="0"/>
        <v>0.29605263157894723</v>
      </c>
      <c r="E8" s="12">
        <f t="shared" si="1"/>
        <v>5.3066037735849031E-2</v>
      </c>
      <c r="F8" s="11">
        <v>6.7129629629629603E-4</v>
      </c>
      <c r="G8" s="12">
        <f t="shared" si="2"/>
        <v>0.65909090909090917</v>
      </c>
      <c r="H8" s="12">
        <f t="shared" si="3"/>
        <v>0.11909650924024637</v>
      </c>
      <c r="I8" s="11">
        <v>1.19212962962963E-3</v>
      </c>
      <c r="J8" s="12">
        <f t="shared" si="4"/>
        <v>0.42916666666666681</v>
      </c>
      <c r="K8" s="14">
        <f t="shared" si="5"/>
        <v>7.7153558052434484E-2</v>
      </c>
    </row>
    <row r="9" spans="2:11" x14ac:dyDescent="0.25">
      <c r="B9" s="10" t="s">
        <v>48</v>
      </c>
      <c r="C9" s="11">
        <v>6.1342592592592601E-4</v>
      </c>
      <c r="D9" s="12">
        <f t="shared" si="0"/>
        <v>0.34868421052631587</v>
      </c>
      <c r="E9" s="12">
        <f t="shared" si="1"/>
        <v>6.2500000000000028E-2</v>
      </c>
      <c r="F9" s="11">
        <v>3.4722222222222202E-4</v>
      </c>
      <c r="G9" s="12">
        <f t="shared" si="2"/>
        <v>0.34090909090909088</v>
      </c>
      <c r="H9" s="12">
        <f t="shared" si="3"/>
        <v>6.1601642710472249E-2</v>
      </c>
      <c r="I9" s="11">
        <v>9.6064814814814797E-4</v>
      </c>
      <c r="J9" s="12">
        <f t="shared" si="4"/>
        <v>0.34583333333333327</v>
      </c>
      <c r="K9" s="14">
        <f t="shared" si="5"/>
        <v>6.217228464419474E-2</v>
      </c>
    </row>
    <row r="10" spans="2:11" x14ac:dyDescent="0.25">
      <c r="B10" s="10" t="s">
        <v>11</v>
      </c>
      <c r="C10" s="11">
        <v>3.4722222222222202E-5</v>
      </c>
      <c r="D10" s="12">
        <f t="shared" si="0"/>
        <v>1.973684210526315E-2</v>
      </c>
      <c r="E10" s="12">
        <f t="shared" si="1"/>
        <v>3.5377358490566026E-3</v>
      </c>
      <c r="F10" s="11">
        <v>0</v>
      </c>
      <c r="G10" s="12">
        <f t="shared" si="2"/>
        <v>0</v>
      </c>
      <c r="H10" s="12">
        <f t="shared" si="3"/>
        <v>0</v>
      </c>
      <c r="I10" s="11">
        <v>3.4722222222222202E-5</v>
      </c>
      <c r="J10" s="12">
        <f t="shared" si="4"/>
        <v>1.2499999999999992E-2</v>
      </c>
      <c r="K10" s="14">
        <f t="shared" si="5"/>
        <v>2.2471910112359535E-3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141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5.90277777777778E-4</v>
      </c>
      <c r="D18" s="12">
        <f t="shared" si="0"/>
        <v>0.33552631578947384</v>
      </c>
      <c r="E18" s="12">
        <f t="shared" si="1"/>
        <v>6.0141509433962299E-2</v>
      </c>
      <c r="F18" s="11">
        <v>0</v>
      </c>
      <c r="G18" s="12">
        <f t="shared" si="2"/>
        <v>0</v>
      </c>
      <c r="H18" s="12">
        <f t="shared" si="3"/>
        <v>0</v>
      </c>
      <c r="I18" s="11">
        <v>5.90277777777778E-4</v>
      </c>
      <c r="J18" s="12">
        <f t="shared" si="4"/>
        <v>0.21250000000000008</v>
      </c>
      <c r="K18" s="14">
        <f t="shared" si="5"/>
        <v>3.820224719101125E-2</v>
      </c>
    </row>
    <row r="19" spans="2:11" ht="16.5" thickTop="1" thickBot="1" x14ac:dyDescent="0.3">
      <c r="B19" s="31" t="s">
        <v>3</v>
      </c>
      <c r="C19" s="32">
        <f>SUM(C7:C18)</f>
        <v>1.759259259259259E-3</v>
      </c>
      <c r="D19" s="33">
        <f>IFERROR(SUM(D7:D18),0)</f>
        <v>1</v>
      </c>
      <c r="E19" s="33">
        <f>IFERROR(SUM(E7:E18),0)</f>
        <v>0.17924528301886797</v>
      </c>
      <c r="F19" s="32">
        <f>SUM(F7:F18)</f>
        <v>1.018518518518518E-3</v>
      </c>
      <c r="G19" s="33">
        <f>IFERROR(SUM(G7:G18),0)</f>
        <v>1</v>
      </c>
      <c r="H19" s="33">
        <f>IFERROR(SUM(H7:H18),0)</f>
        <v>0.18069815195071862</v>
      </c>
      <c r="I19" s="32">
        <f>SUM(I7:I18)</f>
        <v>2.7777777777777779E-3</v>
      </c>
      <c r="J19" s="33">
        <f>IFERROR(SUM(J7:J18),0)</f>
        <v>1.0000000000000002</v>
      </c>
      <c r="K19" s="34">
        <f>IFERROR(SUM(K7:K18),0)</f>
        <v>0.17977528089887646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1.6087962962963E-3</v>
      </c>
      <c r="D22" s="19"/>
      <c r="E22" s="12">
        <f>IFERROR(C22/C$30,0)</f>
        <v>0.16391509433962306</v>
      </c>
      <c r="F22" s="11">
        <v>6.2500000000000001E-4</v>
      </c>
      <c r="G22" s="19"/>
      <c r="H22" s="12">
        <f>IFERROR(F22/F$30,0)</f>
        <v>0.11088295687885012</v>
      </c>
      <c r="I22" s="11">
        <v>2.2337962962963001E-3</v>
      </c>
      <c r="J22" s="19"/>
      <c r="K22" s="14">
        <f>IFERROR(I22/I$30,0)</f>
        <v>0.14456928838951336</v>
      </c>
    </row>
    <row r="23" spans="2:11" x14ac:dyDescent="0.25">
      <c r="B23" s="18" t="s">
        <v>16</v>
      </c>
      <c r="C23" s="11">
        <v>2.31481481481481E-5</v>
      </c>
      <c r="D23" s="19"/>
      <c r="E23" s="12">
        <f t="shared" ref="E23:E27" si="6">IFERROR(C23/C$30,0)</f>
        <v>2.3584905660377314E-3</v>
      </c>
      <c r="F23" s="11">
        <v>0</v>
      </c>
      <c r="G23" s="19"/>
      <c r="H23" s="12">
        <f t="shared" ref="H23:H27" si="7">IFERROR(F23/F$30,0)</f>
        <v>0</v>
      </c>
      <c r="I23" s="11">
        <v>2.31481481481481E-5</v>
      </c>
      <c r="J23" s="19"/>
      <c r="K23" s="14">
        <f t="shared" ref="K23:K27" si="8">IFERROR(I23/I$30,0)</f>
        <v>1.4981273408239668E-3</v>
      </c>
    </row>
    <row r="24" spans="2:11" x14ac:dyDescent="0.25">
      <c r="B24" s="18" t="s">
        <v>17</v>
      </c>
      <c r="C24" s="11">
        <v>1.1574074074074101E-5</v>
      </c>
      <c r="D24" s="19"/>
      <c r="E24" s="12">
        <f t="shared" si="6"/>
        <v>1.1792452830188709E-3</v>
      </c>
      <c r="F24" s="11">
        <v>0</v>
      </c>
      <c r="G24" s="19"/>
      <c r="H24" s="12">
        <f t="shared" si="7"/>
        <v>0</v>
      </c>
      <c r="I24" s="11">
        <v>1.1574074074074101E-5</v>
      </c>
      <c r="J24" s="19"/>
      <c r="K24" s="14">
        <f t="shared" si="8"/>
        <v>7.4906367041198667E-4</v>
      </c>
    </row>
    <row r="25" spans="2:11" x14ac:dyDescent="0.25">
      <c r="B25" s="18" t="s">
        <v>18</v>
      </c>
      <c r="C25" s="11">
        <v>2.9050925925925902E-3</v>
      </c>
      <c r="D25" s="19"/>
      <c r="E25" s="12">
        <f t="shared" si="6"/>
        <v>0.29599056603773566</v>
      </c>
      <c r="F25" s="11">
        <v>1.8287037037037E-3</v>
      </c>
      <c r="G25" s="19"/>
      <c r="H25" s="12">
        <f t="shared" si="7"/>
        <v>0.32443531827515337</v>
      </c>
      <c r="I25" s="11">
        <v>4.7337962962963002E-3</v>
      </c>
      <c r="J25" s="19"/>
      <c r="K25" s="14">
        <f t="shared" si="8"/>
        <v>0.30636704119850211</v>
      </c>
    </row>
    <row r="26" spans="2:11" x14ac:dyDescent="0.25">
      <c r="B26" s="18" t="s">
        <v>19</v>
      </c>
      <c r="C26" s="11">
        <v>3.2523148148148099E-3</v>
      </c>
      <c r="D26" s="19"/>
      <c r="E26" s="12">
        <f t="shared" si="6"/>
        <v>0.33136792452830144</v>
      </c>
      <c r="F26" s="11">
        <v>1.35416666666667E-3</v>
      </c>
      <c r="G26" s="19"/>
      <c r="H26" s="12">
        <f t="shared" si="7"/>
        <v>0.24024640657084251</v>
      </c>
      <c r="I26" s="11">
        <v>4.6064814814814796E-3</v>
      </c>
      <c r="J26" s="19"/>
      <c r="K26" s="14">
        <f t="shared" si="8"/>
        <v>0.29812734082396991</v>
      </c>
    </row>
    <row r="27" spans="2:11" ht="15.75" thickBot="1" x14ac:dyDescent="0.3">
      <c r="B27" s="23" t="s">
        <v>20</v>
      </c>
      <c r="C27" s="20">
        <v>2.5462962962962999E-4</v>
      </c>
      <c r="D27" s="24"/>
      <c r="E27" s="21">
        <f t="shared" si="6"/>
        <v>2.5943396226415137E-2</v>
      </c>
      <c r="F27" s="20">
        <v>8.1018518518518505E-4</v>
      </c>
      <c r="G27" s="24"/>
      <c r="H27" s="21">
        <f t="shared" si="7"/>
        <v>0.14373716632443531</v>
      </c>
      <c r="I27" s="20">
        <v>1.0648148148148101E-3</v>
      </c>
      <c r="J27" s="24"/>
      <c r="K27" s="22">
        <f t="shared" si="8"/>
        <v>6.8913857677902313E-2</v>
      </c>
    </row>
    <row r="28" spans="2:11" ht="16.5" thickTop="1" thickBot="1" x14ac:dyDescent="0.3">
      <c r="B28" s="31" t="s">
        <v>3</v>
      </c>
      <c r="C28" s="32">
        <f>SUM(C22:C27)</f>
        <v>8.0555555555555537E-3</v>
      </c>
      <c r="D28" s="33"/>
      <c r="E28" s="33">
        <f>IFERROR(SUM(E22:E27),0)</f>
        <v>0.82075471698113189</v>
      </c>
      <c r="F28" s="32">
        <f>SUM(F22:F27)</f>
        <v>4.6180555555555558E-3</v>
      </c>
      <c r="G28" s="33"/>
      <c r="H28" s="33">
        <f>IFERROR(SUM(H22:H27),0)</f>
        <v>0.8193018480492813</v>
      </c>
      <c r="I28" s="32">
        <f>SUM(I22:I27)</f>
        <v>1.2673611111111111E-2</v>
      </c>
      <c r="J28" s="33"/>
      <c r="K28" s="34">
        <f>IFERROR(SUM(K22:K27),0)</f>
        <v>0.8202247191011236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9.8148148148148127E-3</v>
      </c>
      <c r="D30" s="35"/>
      <c r="E30" s="36">
        <f>IFERROR(SUM(E19,E28),0)</f>
        <v>0.99999999999999989</v>
      </c>
      <c r="F30" s="32">
        <f>SUM(F19,F28)</f>
        <v>5.6365740740740734E-3</v>
      </c>
      <c r="G30" s="35"/>
      <c r="H30" s="36">
        <f>IFERROR(SUM(H19,H28),0)</f>
        <v>0.99999999999999989</v>
      </c>
      <c r="I30" s="32">
        <f>SUM(I19,I28)</f>
        <v>1.545138888888889E-2</v>
      </c>
      <c r="J30" s="35"/>
      <c r="K30" s="38">
        <f>IFERROR(SUM(K19,K28),0)</f>
        <v>1</v>
      </c>
    </row>
    <row r="31" spans="2:11" ht="66" customHeight="1" thickTop="1" thickBot="1" x14ac:dyDescent="0.3">
      <c r="B31" s="138" t="s">
        <v>122</v>
      </c>
      <c r="C31" s="139"/>
      <c r="D31" s="139"/>
      <c r="E31" s="139"/>
      <c r="F31" s="139"/>
      <c r="G31" s="139"/>
      <c r="H31" s="139"/>
      <c r="I31" s="139"/>
      <c r="J31" s="139"/>
      <c r="K31" s="14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1"/>
  <sheetViews>
    <sheetView showGridLines="0" showZeros="0" view="pageBreakPreview" zoomScale="110" zoomScaleNormal="80" zoomScaleSheetLayoutView="110" workbookViewId="0">
      <selection activeCell="B16" sqref="B16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42578125" style="6" customWidth="1"/>
    <col min="7" max="7" width="10.42578125" style="5" customWidth="1"/>
    <col min="8" max="8" width="10.42578125" style="6" customWidth="1"/>
    <col min="9" max="11" width="10.42578125" style="5" customWidth="1"/>
    <col min="12" max="16384" width="8.85546875" style="5"/>
  </cols>
  <sheetData>
    <row r="2" spans="2:11" ht="15.75" thickBot="1" x14ac:dyDescent="0.3"/>
    <row r="3" spans="2:11" x14ac:dyDescent="0.25">
      <c r="B3" s="141" t="s">
        <v>51</v>
      </c>
      <c r="C3" s="142"/>
      <c r="D3" s="142"/>
      <c r="E3" s="142"/>
      <c r="F3" s="142"/>
      <c r="G3" s="142"/>
      <c r="H3" s="142"/>
      <c r="I3" s="142"/>
      <c r="J3" s="142"/>
      <c r="K3" s="143"/>
    </row>
    <row r="4" spans="2:11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6"/>
    </row>
    <row r="5" spans="2:11" x14ac:dyDescent="0.25">
      <c r="B5" s="39"/>
      <c r="C5" s="147" t="s">
        <v>25</v>
      </c>
      <c r="D5" s="147"/>
      <c r="E5" s="147"/>
      <c r="F5" s="147" t="s">
        <v>26</v>
      </c>
      <c r="G5" s="147"/>
      <c r="H5" s="147"/>
      <c r="I5" s="147" t="s">
        <v>27</v>
      </c>
      <c r="J5" s="147"/>
      <c r="K5" s="148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2.19907407407407E-4</v>
      </c>
      <c r="D7" s="12">
        <f t="shared" ref="D7:D18" si="0">IFERROR(C7/C$19,0)</f>
        <v>0.15322580645161266</v>
      </c>
      <c r="E7" s="12">
        <f t="shared" ref="E7:E18" si="1">IFERROR(C7/C$30,0)</f>
        <v>3.2986111111111063E-2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2.19907407407407E-4</v>
      </c>
      <c r="J7" s="12">
        <f t="shared" ref="J7:J18" si="4">IFERROR(I7/I$19,0)</f>
        <v>0.15322580645161266</v>
      </c>
      <c r="K7" s="14">
        <f t="shared" ref="K7:K18" si="5">IFERROR(I7/I$30,0)</f>
        <v>3.2986111111111063E-2</v>
      </c>
    </row>
    <row r="8" spans="2:11" x14ac:dyDescent="0.25">
      <c r="B8" s="131" t="s">
        <v>110</v>
      </c>
      <c r="C8" s="11">
        <v>1.6203703703703701E-4</v>
      </c>
      <c r="D8" s="12">
        <f t="shared" si="0"/>
        <v>0.11290322580645161</v>
      </c>
      <c r="E8" s="12">
        <f t="shared" si="1"/>
        <v>2.4305555555555563E-2</v>
      </c>
      <c r="F8" s="11">
        <v>0</v>
      </c>
      <c r="G8" s="12">
        <f t="shared" si="2"/>
        <v>0</v>
      </c>
      <c r="H8" s="12">
        <f t="shared" si="3"/>
        <v>0</v>
      </c>
      <c r="I8" s="11">
        <v>1.6203703703703701E-4</v>
      </c>
      <c r="J8" s="12">
        <f t="shared" si="4"/>
        <v>0.11290322580645161</v>
      </c>
      <c r="K8" s="14">
        <f t="shared" si="5"/>
        <v>2.4305555555555563E-2</v>
      </c>
    </row>
    <row r="9" spans="2:11" x14ac:dyDescent="0.25">
      <c r="B9" s="10" t="s">
        <v>48</v>
      </c>
      <c r="C9" s="11">
        <v>8.6805555555555605E-4</v>
      </c>
      <c r="D9" s="12">
        <f t="shared" si="0"/>
        <v>0.60483870967741982</v>
      </c>
      <c r="E9" s="12">
        <f t="shared" si="1"/>
        <v>0.13020833333333345</v>
      </c>
      <c r="F9" s="11">
        <v>0</v>
      </c>
      <c r="G9" s="12">
        <f t="shared" si="2"/>
        <v>0</v>
      </c>
      <c r="H9" s="12">
        <f t="shared" si="3"/>
        <v>0</v>
      </c>
      <c r="I9" s="11">
        <v>8.6805555555555605E-4</v>
      </c>
      <c r="J9" s="12">
        <f t="shared" si="4"/>
        <v>0.60483870967741982</v>
      </c>
      <c r="K9" s="14">
        <f t="shared" si="5"/>
        <v>0.13020833333333345</v>
      </c>
    </row>
    <row r="10" spans="2:11" x14ac:dyDescent="0.25">
      <c r="B10" s="10" t="s">
        <v>11</v>
      </c>
      <c r="C10" s="11">
        <v>0</v>
      </c>
      <c r="D10" s="12">
        <f t="shared" si="0"/>
        <v>0</v>
      </c>
      <c r="E10" s="12">
        <f t="shared" si="1"/>
        <v>0</v>
      </c>
      <c r="F10" s="11">
        <v>0</v>
      </c>
      <c r="G10" s="12">
        <f t="shared" si="2"/>
        <v>0</v>
      </c>
      <c r="H10" s="12">
        <f t="shared" si="3"/>
        <v>0</v>
      </c>
      <c r="I10" s="11">
        <v>0</v>
      </c>
      <c r="J10" s="12">
        <f t="shared" si="4"/>
        <v>0</v>
      </c>
      <c r="K10" s="14">
        <f t="shared" si="5"/>
        <v>0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31" t="s">
        <v>141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1.8518518518518501E-4</v>
      </c>
      <c r="D18" s="12">
        <f t="shared" si="0"/>
        <v>0.12903225806451604</v>
      </c>
      <c r="E18" s="12">
        <f t="shared" si="1"/>
        <v>2.7777777777777766E-2</v>
      </c>
      <c r="F18" s="11">
        <v>0</v>
      </c>
      <c r="G18" s="12">
        <f t="shared" si="2"/>
        <v>0</v>
      </c>
      <c r="H18" s="12">
        <f t="shared" si="3"/>
        <v>0</v>
      </c>
      <c r="I18" s="11">
        <v>1.8518518518518501E-4</v>
      </c>
      <c r="J18" s="12">
        <f t="shared" si="4"/>
        <v>0.12903225806451604</v>
      </c>
      <c r="K18" s="14">
        <f t="shared" si="5"/>
        <v>2.7777777777777766E-2</v>
      </c>
    </row>
    <row r="19" spans="2:11" ht="16.5" thickTop="1" thickBot="1" x14ac:dyDescent="0.3">
      <c r="B19" s="31" t="s">
        <v>3</v>
      </c>
      <c r="C19" s="32">
        <f>SUM(C7:C18)</f>
        <v>1.435185185185185E-3</v>
      </c>
      <c r="D19" s="33">
        <f>IFERROR(SUM(D7:D18),0)</f>
        <v>1.0000000000000002</v>
      </c>
      <c r="E19" s="33">
        <f>IFERROR(SUM(E7:E18),0)</f>
        <v>0.21527777777777785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1.435185185185185E-3</v>
      </c>
      <c r="J19" s="33">
        <f>IFERROR(SUM(J7:J18),0)</f>
        <v>1.0000000000000002</v>
      </c>
      <c r="K19" s="34">
        <f>IFERROR(SUM(K7:K18),0)</f>
        <v>0.21527777777777785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4.7453703703703698E-4</v>
      </c>
      <c r="D22" s="19"/>
      <c r="E22" s="12">
        <f>IFERROR(C22/C$30,0)</f>
        <v>7.118055555555558E-2</v>
      </c>
      <c r="F22" s="11">
        <v>0</v>
      </c>
      <c r="G22" s="19"/>
      <c r="H22" s="12">
        <f>IFERROR(F22/F$30,0)</f>
        <v>0</v>
      </c>
      <c r="I22" s="11">
        <v>4.7453703703703698E-4</v>
      </c>
      <c r="J22" s="19"/>
      <c r="K22" s="14">
        <f>IFERROR(I22/I$30,0)</f>
        <v>7.118055555555558E-2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3.9351851851851901E-4</v>
      </c>
      <c r="D25" s="19"/>
      <c r="E25" s="12">
        <f t="shared" si="6"/>
        <v>5.902777777777788E-2</v>
      </c>
      <c r="F25" s="11">
        <v>0</v>
      </c>
      <c r="G25" s="19"/>
      <c r="H25" s="12">
        <f t="shared" si="7"/>
        <v>0</v>
      </c>
      <c r="I25" s="11">
        <v>3.9351851851851901E-4</v>
      </c>
      <c r="J25" s="19"/>
      <c r="K25" s="14">
        <f t="shared" si="8"/>
        <v>5.902777777777788E-2</v>
      </c>
    </row>
    <row r="26" spans="2:11" x14ac:dyDescent="0.25">
      <c r="B26" s="18" t="s">
        <v>19</v>
      </c>
      <c r="C26" s="11">
        <v>4.2708333333333296E-3</v>
      </c>
      <c r="D26" s="19"/>
      <c r="E26" s="12">
        <f t="shared" si="6"/>
        <v>0.64062499999999978</v>
      </c>
      <c r="F26" s="11">
        <v>0</v>
      </c>
      <c r="G26" s="19"/>
      <c r="H26" s="12">
        <f t="shared" si="7"/>
        <v>0</v>
      </c>
      <c r="I26" s="11">
        <v>4.2708333333333296E-3</v>
      </c>
      <c r="J26" s="19"/>
      <c r="K26" s="14">
        <f t="shared" si="8"/>
        <v>0.64062499999999978</v>
      </c>
    </row>
    <row r="27" spans="2:11" ht="15.75" thickBot="1" x14ac:dyDescent="0.3">
      <c r="B27" s="23" t="s">
        <v>20</v>
      </c>
      <c r="C27" s="20">
        <v>9.2592592592592602E-5</v>
      </c>
      <c r="D27" s="24"/>
      <c r="E27" s="21">
        <f t="shared" si="6"/>
        <v>1.3888888888888897E-2</v>
      </c>
      <c r="F27" s="20">
        <v>0</v>
      </c>
      <c r="G27" s="24"/>
      <c r="H27" s="21">
        <f t="shared" si="7"/>
        <v>0</v>
      </c>
      <c r="I27" s="20">
        <v>9.2592592592592602E-5</v>
      </c>
      <c r="J27" s="24"/>
      <c r="K27" s="22">
        <f t="shared" si="8"/>
        <v>1.3888888888888897E-2</v>
      </c>
    </row>
    <row r="28" spans="2:11" ht="16.5" thickTop="1" thickBot="1" x14ac:dyDescent="0.3">
      <c r="B28" s="31" t="s">
        <v>3</v>
      </c>
      <c r="C28" s="32">
        <f>SUM(C22:C27)</f>
        <v>5.2314814814814785E-3</v>
      </c>
      <c r="D28" s="33"/>
      <c r="E28" s="33">
        <f>IFERROR(SUM(E22:E27),0)</f>
        <v>0.78472222222222221</v>
      </c>
      <c r="F28" s="32">
        <f>SUM(F22:F27)</f>
        <v>0</v>
      </c>
      <c r="G28" s="33"/>
      <c r="H28" s="33">
        <f>IFERROR(SUM(H22:H27),0)</f>
        <v>0</v>
      </c>
      <c r="I28" s="32">
        <f>SUM(I22:I27)</f>
        <v>5.2314814814814785E-3</v>
      </c>
      <c r="J28" s="33"/>
      <c r="K28" s="34">
        <f>IFERROR(SUM(K22:K27),0)</f>
        <v>0.78472222222222221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6.6666666666666636E-3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6.6666666666666636E-3</v>
      </c>
      <c r="J30" s="35"/>
      <c r="K30" s="38">
        <f>IFERROR(SUM(K19,K28),0)</f>
        <v>1</v>
      </c>
    </row>
    <row r="31" spans="2:11" ht="66" customHeight="1" thickTop="1" thickBot="1" x14ac:dyDescent="0.3">
      <c r="B31" s="138" t="s">
        <v>122</v>
      </c>
      <c r="C31" s="139"/>
      <c r="D31" s="139"/>
      <c r="E31" s="139"/>
      <c r="F31" s="139"/>
      <c r="G31" s="139"/>
      <c r="H31" s="139"/>
      <c r="I31" s="139"/>
      <c r="J31" s="139"/>
      <c r="K31" s="14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showGridLines="0" showZeros="0" view="pageBreakPreview" zoomScaleNormal="69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52" t="s">
        <v>154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4"/>
    </row>
    <row r="4" spans="2:14" x14ac:dyDescent="0.25">
      <c r="B4" s="155" t="s">
        <v>153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7"/>
    </row>
    <row r="5" spans="2:14" x14ac:dyDescent="0.25">
      <c r="B5" s="50"/>
      <c r="C5" s="156" t="s">
        <v>7</v>
      </c>
      <c r="D5" s="156"/>
      <c r="E5" s="156"/>
      <c r="F5" s="156" t="s">
        <v>8</v>
      </c>
      <c r="G5" s="156"/>
      <c r="H5" s="156"/>
      <c r="I5" s="156" t="s">
        <v>9</v>
      </c>
      <c r="J5" s="156"/>
      <c r="K5" s="156"/>
      <c r="L5" s="156" t="s">
        <v>3</v>
      </c>
      <c r="M5" s="156"/>
      <c r="N5" s="157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179" t="s">
        <v>37</v>
      </c>
      <c r="C7" s="180">
        <v>1.2847222222222201E-2</v>
      </c>
      <c r="D7" s="43">
        <f t="shared" ref="D7:D18" si="0">IFERROR(C7/C$19,0)</f>
        <v>0.12435581447456846</v>
      </c>
      <c r="E7" s="43">
        <f t="shared" ref="E7:E18" si="1">IFERROR(C7/C$30,0)</f>
        <v>8.8835534213685313E-2</v>
      </c>
      <c r="F7" s="180">
        <v>0</v>
      </c>
      <c r="G7" s="43">
        <f t="shared" ref="G7:G18" si="2">IFERROR(F7/F$19,0)</f>
        <v>0</v>
      </c>
      <c r="H7" s="43">
        <f t="shared" ref="H7:H18" si="3">IFERROR(F7/F$30,0)</f>
        <v>0</v>
      </c>
      <c r="I7" s="180">
        <v>0</v>
      </c>
      <c r="J7" s="43">
        <f t="shared" ref="J7:J18" si="4">IFERROR(I7/I$19,0)</f>
        <v>0</v>
      </c>
      <c r="K7" s="43">
        <f t="shared" ref="K7:K18" si="5">IFERROR(I7/I$30,0)</f>
        <v>0</v>
      </c>
      <c r="L7" s="44">
        <f>SUM(C7,F7,I7)</f>
        <v>1.2847222222222201E-2</v>
      </c>
      <c r="M7" s="43">
        <f t="shared" ref="M7:M16" si="6">IFERROR(L7/L$19,0)</f>
        <v>0.12435581447456846</v>
      </c>
      <c r="N7" s="45">
        <f t="shared" ref="N7:N16" si="7">IFERROR(L7/L$30,0)</f>
        <v>8.8242308609587261E-2</v>
      </c>
    </row>
    <row r="8" spans="2:14" x14ac:dyDescent="0.25">
      <c r="B8" s="181" t="s">
        <v>110</v>
      </c>
      <c r="C8" s="180">
        <v>2.6377314814814801E-2</v>
      </c>
      <c r="D8" s="43">
        <f t="shared" si="0"/>
        <v>0.25532153260138907</v>
      </c>
      <c r="E8" s="43">
        <f t="shared" si="1"/>
        <v>0.18239295718287304</v>
      </c>
      <c r="F8" s="180">
        <v>0</v>
      </c>
      <c r="G8" s="43">
        <f t="shared" si="2"/>
        <v>0</v>
      </c>
      <c r="H8" s="43">
        <f t="shared" si="3"/>
        <v>0</v>
      </c>
      <c r="I8" s="180">
        <v>0</v>
      </c>
      <c r="J8" s="43">
        <f t="shared" si="4"/>
        <v>0</v>
      </c>
      <c r="K8" s="43">
        <f t="shared" si="5"/>
        <v>0</v>
      </c>
      <c r="L8" s="44">
        <f t="shared" ref="L8:L18" si="8">SUM(C8,F8,I8)</f>
        <v>2.6377314814814801E-2</v>
      </c>
      <c r="M8" s="43">
        <f t="shared" si="6"/>
        <v>0.25532153260138907</v>
      </c>
      <c r="N8" s="45">
        <f t="shared" si="7"/>
        <v>0.18117497416328793</v>
      </c>
    </row>
    <row r="9" spans="2:14" x14ac:dyDescent="0.25">
      <c r="B9" s="179" t="s">
        <v>48</v>
      </c>
      <c r="C9" s="180">
        <v>1.6064814814814799E-2</v>
      </c>
      <c r="D9" s="43">
        <f t="shared" si="0"/>
        <v>0.15550078422585689</v>
      </c>
      <c r="E9" s="43">
        <f t="shared" si="1"/>
        <v>0.11108443377350928</v>
      </c>
      <c r="F9" s="180">
        <v>0</v>
      </c>
      <c r="G9" s="43">
        <f t="shared" si="2"/>
        <v>0</v>
      </c>
      <c r="H9" s="43">
        <f t="shared" si="3"/>
        <v>0</v>
      </c>
      <c r="I9" s="180">
        <v>0</v>
      </c>
      <c r="J9" s="43">
        <f t="shared" si="4"/>
        <v>0</v>
      </c>
      <c r="K9" s="43">
        <f t="shared" si="5"/>
        <v>0</v>
      </c>
      <c r="L9" s="44">
        <f t="shared" si="8"/>
        <v>1.6064814814814799E-2</v>
      </c>
      <c r="M9" s="43">
        <f t="shared" si="6"/>
        <v>0.15550078422585689</v>
      </c>
      <c r="N9" s="45">
        <f t="shared" si="7"/>
        <v>0.11034263454964613</v>
      </c>
    </row>
    <row r="10" spans="2:14" x14ac:dyDescent="0.25">
      <c r="B10" s="179" t="s">
        <v>11</v>
      </c>
      <c r="C10" s="180">
        <v>2.4305555555555601E-2</v>
      </c>
      <c r="D10" s="43">
        <f t="shared" si="0"/>
        <v>0.23526775711404929</v>
      </c>
      <c r="E10" s="43">
        <f t="shared" si="1"/>
        <v>0.16806722689075659</v>
      </c>
      <c r="F10" s="180">
        <v>0</v>
      </c>
      <c r="G10" s="43">
        <f t="shared" si="2"/>
        <v>0</v>
      </c>
      <c r="H10" s="43">
        <f t="shared" si="3"/>
        <v>0</v>
      </c>
      <c r="I10" s="180">
        <v>0</v>
      </c>
      <c r="J10" s="43">
        <f t="shared" si="4"/>
        <v>0</v>
      </c>
      <c r="K10" s="43">
        <f t="shared" si="5"/>
        <v>0</v>
      </c>
      <c r="L10" s="44">
        <f t="shared" si="8"/>
        <v>2.4305555555555601E-2</v>
      </c>
      <c r="M10" s="43">
        <f t="shared" si="6"/>
        <v>0.23526775711404929</v>
      </c>
      <c r="N10" s="45">
        <f t="shared" si="7"/>
        <v>0.16694490818030081</v>
      </c>
    </row>
    <row r="11" spans="2:14" x14ac:dyDescent="0.25">
      <c r="B11" s="179" t="s">
        <v>12</v>
      </c>
      <c r="C11" s="180">
        <v>1.4861111111111099E-2</v>
      </c>
      <c r="D11" s="43">
        <f t="shared" si="0"/>
        <v>0.14384942863544689</v>
      </c>
      <c r="E11" s="43">
        <f t="shared" si="1"/>
        <v>0.10276110444177662</v>
      </c>
      <c r="F11" s="180">
        <v>0</v>
      </c>
      <c r="G11" s="43">
        <f t="shared" si="2"/>
        <v>0</v>
      </c>
      <c r="H11" s="43">
        <f t="shared" si="3"/>
        <v>0</v>
      </c>
      <c r="I11" s="180">
        <v>0</v>
      </c>
      <c r="J11" s="43">
        <f t="shared" si="4"/>
        <v>0</v>
      </c>
      <c r="K11" s="43">
        <f t="shared" si="5"/>
        <v>0</v>
      </c>
      <c r="L11" s="44">
        <f t="shared" si="8"/>
        <v>1.4861111111111099E-2</v>
      </c>
      <c r="M11" s="43">
        <f t="shared" si="6"/>
        <v>0.14384942863544689</v>
      </c>
      <c r="N11" s="45">
        <f t="shared" si="7"/>
        <v>0.10207488671595508</v>
      </c>
    </row>
    <row r="12" spans="2:14" x14ac:dyDescent="0.25">
      <c r="B12" s="179" t="s">
        <v>127</v>
      </c>
      <c r="C12" s="180">
        <v>0</v>
      </c>
      <c r="D12" s="43">
        <f t="shared" si="0"/>
        <v>0</v>
      </c>
      <c r="E12" s="43">
        <f t="shared" si="1"/>
        <v>0</v>
      </c>
      <c r="F12" s="180">
        <v>0</v>
      </c>
      <c r="G12" s="43">
        <f t="shared" si="2"/>
        <v>0</v>
      </c>
      <c r="H12" s="43">
        <f t="shared" si="3"/>
        <v>0</v>
      </c>
      <c r="I12" s="180">
        <v>0</v>
      </c>
      <c r="J12" s="43">
        <f t="shared" si="4"/>
        <v>0</v>
      </c>
      <c r="K12" s="43">
        <f t="shared" si="5"/>
        <v>0</v>
      </c>
      <c r="L12" s="44">
        <f t="shared" si="8"/>
        <v>0</v>
      </c>
      <c r="M12" s="43">
        <f t="shared" si="6"/>
        <v>0</v>
      </c>
      <c r="N12" s="45">
        <f t="shared" si="7"/>
        <v>0</v>
      </c>
    </row>
    <row r="13" spans="2:14" x14ac:dyDescent="0.25">
      <c r="B13" s="179" t="s">
        <v>116</v>
      </c>
      <c r="C13" s="180">
        <v>2.8356481481481501E-3</v>
      </c>
      <c r="D13" s="43">
        <f t="shared" si="0"/>
        <v>2.7447904996639051E-2</v>
      </c>
      <c r="E13" s="43">
        <f t="shared" si="1"/>
        <v>1.9607843137254912E-2</v>
      </c>
      <c r="F13" s="180">
        <v>0</v>
      </c>
      <c r="G13" s="43">
        <f t="shared" si="2"/>
        <v>0</v>
      </c>
      <c r="H13" s="43">
        <f t="shared" si="3"/>
        <v>0</v>
      </c>
      <c r="I13" s="180">
        <v>0</v>
      </c>
      <c r="J13" s="43">
        <f t="shared" si="4"/>
        <v>0</v>
      </c>
      <c r="K13" s="43">
        <f t="shared" si="5"/>
        <v>0</v>
      </c>
      <c r="L13" s="44">
        <f t="shared" si="8"/>
        <v>2.8356481481481501E-3</v>
      </c>
      <c r="M13" s="43">
        <f t="shared" si="6"/>
        <v>2.7447904996639051E-2</v>
      </c>
      <c r="N13" s="45">
        <f t="shared" si="7"/>
        <v>1.9476905954368406E-2</v>
      </c>
    </row>
    <row r="14" spans="2:14" x14ac:dyDescent="0.25">
      <c r="B14" s="179" t="s">
        <v>117</v>
      </c>
      <c r="C14" s="180">
        <v>0</v>
      </c>
      <c r="D14" s="43">
        <f t="shared" si="0"/>
        <v>0</v>
      </c>
      <c r="E14" s="43">
        <f t="shared" si="1"/>
        <v>0</v>
      </c>
      <c r="F14" s="180">
        <v>0</v>
      </c>
      <c r="G14" s="43">
        <f t="shared" si="2"/>
        <v>0</v>
      </c>
      <c r="H14" s="43">
        <f t="shared" si="3"/>
        <v>0</v>
      </c>
      <c r="I14" s="180">
        <v>0</v>
      </c>
      <c r="J14" s="43">
        <f t="shared" si="4"/>
        <v>0</v>
      </c>
      <c r="K14" s="43">
        <f t="shared" si="5"/>
        <v>0</v>
      </c>
      <c r="L14" s="44">
        <f t="shared" si="8"/>
        <v>0</v>
      </c>
      <c r="M14" s="43">
        <f t="shared" si="6"/>
        <v>0</v>
      </c>
      <c r="N14" s="45">
        <f t="shared" si="7"/>
        <v>0</v>
      </c>
    </row>
    <row r="15" spans="2:14" x14ac:dyDescent="0.25">
      <c r="B15" s="179" t="s">
        <v>152</v>
      </c>
      <c r="C15" s="180">
        <v>0</v>
      </c>
      <c r="D15" s="43">
        <f t="shared" si="0"/>
        <v>0</v>
      </c>
      <c r="E15" s="43">
        <f t="shared" si="1"/>
        <v>0</v>
      </c>
      <c r="F15" s="180">
        <v>0</v>
      </c>
      <c r="G15" s="43">
        <f t="shared" si="2"/>
        <v>0</v>
      </c>
      <c r="H15" s="43">
        <f t="shared" si="3"/>
        <v>0</v>
      </c>
      <c r="I15" s="180">
        <v>0</v>
      </c>
      <c r="J15" s="43">
        <f t="shared" si="4"/>
        <v>0</v>
      </c>
      <c r="K15" s="43">
        <f t="shared" si="5"/>
        <v>0</v>
      </c>
      <c r="L15" s="44">
        <f t="shared" si="8"/>
        <v>0</v>
      </c>
      <c r="M15" s="43">
        <f t="shared" si="6"/>
        <v>0</v>
      </c>
      <c r="N15" s="45">
        <f t="shared" si="7"/>
        <v>0</v>
      </c>
    </row>
    <row r="16" spans="2:14" x14ac:dyDescent="0.25">
      <c r="B16" s="179" t="s">
        <v>141</v>
      </c>
      <c r="C16" s="180">
        <v>1.04166666666667E-4</v>
      </c>
      <c r="D16" s="43">
        <f t="shared" si="0"/>
        <v>1.0082903876316412E-3</v>
      </c>
      <c r="E16" s="43">
        <f t="shared" si="1"/>
        <v>7.2028811524610067E-4</v>
      </c>
      <c r="F16" s="180">
        <v>0</v>
      </c>
      <c r="G16" s="43">
        <f t="shared" si="2"/>
        <v>0</v>
      </c>
      <c r="H16" s="43">
        <f t="shared" si="3"/>
        <v>0</v>
      </c>
      <c r="I16" s="180">
        <v>0</v>
      </c>
      <c r="J16" s="43">
        <f t="shared" si="4"/>
        <v>0</v>
      </c>
      <c r="K16" s="43">
        <f t="shared" si="5"/>
        <v>0</v>
      </c>
      <c r="L16" s="44">
        <f t="shared" si="8"/>
        <v>1.04166666666667E-4</v>
      </c>
      <c r="M16" s="43">
        <f t="shared" si="6"/>
        <v>1.0082903876316412E-3</v>
      </c>
      <c r="N16" s="45">
        <f t="shared" si="7"/>
        <v>7.154781779155759E-4</v>
      </c>
    </row>
    <row r="17" spans="2:14" x14ac:dyDescent="0.25">
      <c r="B17" s="179" t="s">
        <v>128</v>
      </c>
      <c r="C17" s="180">
        <v>0</v>
      </c>
      <c r="D17" s="43">
        <f t="shared" si="0"/>
        <v>0</v>
      </c>
      <c r="E17" s="43">
        <f t="shared" si="1"/>
        <v>0</v>
      </c>
      <c r="F17" s="180">
        <v>0</v>
      </c>
      <c r="G17" s="43">
        <f t="shared" si="2"/>
        <v>0</v>
      </c>
      <c r="H17" s="43">
        <f t="shared" si="3"/>
        <v>0</v>
      </c>
      <c r="I17" s="180">
        <v>0</v>
      </c>
      <c r="J17" s="43">
        <f t="shared" si="4"/>
        <v>0</v>
      </c>
      <c r="K17" s="43">
        <f t="shared" si="5"/>
        <v>0</v>
      </c>
      <c r="L17" s="44"/>
      <c r="M17" s="43"/>
      <c r="N17" s="45"/>
    </row>
    <row r="18" spans="2:14" ht="15.75" thickBot="1" x14ac:dyDescent="0.3">
      <c r="B18" s="179" t="s">
        <v>13</v>
      </c>
      <c r="C18" s="180">
        <v>5.9143518518518503E-3</v>
      </c>
      <c r="D18" s="43">
        <f t="shared" si="0"/>
        <v>5.724848756441854E-2</v>
      </c>
      <c r="E18" s="43">
        <f t="shared" si="1"/>
        <v>4.0896358543417353E-2</v>
      </c>
      <c r="F18" s="180">
        <v>0</v>
      </c>
      <c r="G18" s="43">
        <f t="shared" si="2"/>
        <v>0</v>
      </c>
      <c r="H18" s="43">
        <f t="shared" si="3"/>
        <v>0</v>
      </c>
      <c r="I18" s="180">
        <v>0</v>
      </c>
      <c r="J18" s="43">
        <f t="shared" si="4"/>
        <v>0</v>
      </c>
      <c r="K18" s="43">
        <f t="shared" si="5"/>
        <v>0</v>
      </c>
      <c r="L18" s="44">
        <f t="shared" si="8"/>
        <v>5.9143518518518503E-3</v>
      </c>
      <c r="M18" s="43">
        <f>IFERROR(L18/L$19,0)</f>
        <v>5.724848756441854E-2</v>
      </c>
      <c r="N18" s="45">
        <f>IFERROR(L18/L$30,0)</f>
        <v>4.0623260990539777E-2</v>
      </c>
    </row>
    <row r="19" spans="2:14" ht="16.5" thickTop="1" thickBot="1" x14ac:dyDescent="0.3">
      <c r="B19" s="57" t="s">
        <v>3</v>
      </c>
      <c r="C19" s="58">
        <v>0.10331018518518519</v>
      </c>
      <c r="D19" s="59">
        <f>IFERROR(SUM(D7:D18),0)</f>
        <v>1</v>
      </c>
      <c r="E19" s="59">
        <f>IFERROR(SUM(E7:E18),0)</f>
        <v>0.71436574629851923</v>
      </c>
      <c r="F19" s="58">
        <f>SUM(F7:F18)</f>
        <v>0</v>
      </c>
      <c r="G19" s="59">
        <f>IFERROR(SUM(G7:G18),0)</f>
        <v>0</v>
      </c>
      <c r="H19" s="59">
        <f>IFERROR(SUM(H7:H18),0)</f>
        <v>0</v>
      </c>
      <c r="I19" s="58">
        <f>SUM(I7:I18)</f>
        <v>0</v>
      </c>
      <c r="J19" s="59">
        <f>IFERROR(SUM(J7:J18),0)</f>
        <v>0</v>
      </c>
      <c r="K19" s="59">
        <f>IFERROR(SUM(K7:K18),0)</f>
        <v>0</v>
      </c>
      <c r="L19" s="58">
        <f>SUM(L7:L18)</f>
        <v>0.10331018518518519</v>
      </c>
      <c r="M19" s="59">
        <f>IFERROR(SUM(M7:M18),0)</f>
        <v>1</v>
      </c>
      <c r="N19" s="60">
        <f>IFERROR(SUM(N7:N18),0)</f>
        <v>0.70959535734160117</v>
      </c>
    </row>
    <row r="20" spans="2:14" ht="15.75" thickTop="1" x14ac:dyDescent="0.25"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65"/>
    </row>
    <row r="21" spans="2:14" x14ac:dyDescent="0.25">
      <c r="B21" s="40" t="s">
        <v>14</v>
      </c>
      <c r="C21" s="41" t="s">
        <v>4</v>
      </c>
      <c r="D21" s="46" t="s">
        <v>5</v>
      </c>
      <c r="E21" s="46" t="s">
        <v>5</v>
      </c>
      <c r="F21" s="41" t="s">
        <v>4</v>
      </c>
      <c r="G21" s="46" t="s">
        <v>5</v>
      </c>
      <c r="H21" s="46" t="s">
        <v>5</v>
      </c>
      <c r="I21" s="41" t="s">
        <v>4</v>
      </c>
      <c r="J21" s="46" t="s">
        <v>5</v>
      </c>
      <c r="K21" s="46" t="s">
        <v>5</v>
      </c>
      <c r="L21" s="46" t="s">
        <v>4</v>
      </c>
      <c r="M21" s="46" t="s">
        <v>5</v>
      </c>
      <c r="N21" s="47" t="s">
        <v>5</v>
      </c>
    </row>
    <row r="22" spans="2:14" x14ac:dyDescent="0.25">
      <c r="B22" s="48" t="s">
        <v>15</v>
      </c>
      <c r="C22" s="180">
        <v>1.2847222222222201E-2</v>
      </c>
      <c r="D22" s="49"/>
      <c r="E22" s="43">
        <f>IFERROR(C22/C$30,0)</f>
        <v>8.8835534213685313E-2</v>
      </c>
      <c r="F22" s="180">
        <v>9.7222222222222198E-4</v>
      </c>
      <c r="G22" s="49"/>
      <c r="H22" s="43">
        <f>IFERROR(F22/F$30,0)</f>
        <v>1</v>
      </c>
      <c r="I22" s="180">
        <v>0</v>
      </c>
      <c r="J22" s="49"/>
      <c r="K22" s="43">
        <f>IFERROR(I22/I$30,0)</f>
        <v>0</v>
      </c>
      <c r="L22" s="44">
        <f>SUM(C22,F22,I22)</f>
        <v>1.3819444444444422E-2</v>
      </c>
      <c r="M22" s="49"/>
      <c r="N22" s="45">
        <f>IFERROR(L22/L$30,0)</f>
        <v>9.4920104936799282E-2</v>
      </c>
    </row>
    <row r="23" spans="2:14" x14ac:dyDescent="0.25">
      <c r="B23" s="48" t="s">
        <v>16</v>
      </c>
      <c r="C23" s="180">
        <v>0</v>
      </c>
      <c r="D23" s="49"/>
      <c r="E23" s="43">
        <f t="shared" ref="E23:E27" si="9">IFERROR(C23/C$30,0)</f>
        <v>0</v>
      </c>
      <c r="F23" s="180">
        <v>0</v>
      </c>
      <c r="G23" s="49"/>
      <c r="H23" s="43">
        <f t="shared" ref="H23:H27" si="10">IFERROR(F23/F$30,0)</f>
        <v>0</v>
      </c>
      <c r="I23" s="180">
        <v>0</v>
      </c>
      <c r="J23" s="49"/>
      <c r="K23" s="43">
        <f t="shared" ref="K23:K27" si="11">IFERROR(I23/I$30,0)</f>
        <v>0</v>
      </c>
      <c r="L23" s="44">
        <f t="shared" ref="L23:L27" si="12">SUM(C23,F23,I23)</f>
        <v>0</v>
      </c>
      <c r="M23" s="49"/>
      <c r="N23" s="45">
        <f t="shared" ref="N23:N27" si="13">IFERROR(L23/L$30,0)</f>
        <v>0</v>
      </c>
    </row>
    <row r="24" spans="2:14" x14ac:dyDescent="0.25">
      <c r="B24" s="48" t="s">
        <v>17</v>
      </c>
      <c r="C24" s="180">
        <v>0</v>
      </c>
      <c r="D24" s="49"/>
      <c r="E24" s="43">
        <f t="shared" si="9"/>
        <v>0</v>
      </c>
      <c r="F24" s="180">
        <v>0</v>
      </c>
      <c r="G24" s="49"/>
      <c r="H24" s="43">
        <f t="shared" si="10"/>
        <v>0</v>
      </c>
      <c r="I24" s="180">
        <v>0</v>
      </c>
      <c r="J24" s="49"/>
      <c r="K24" s="43">
        <f t="shared" si="11"/>
        <v>0</v>
      </c>
      <c r="L24" s="44">
        <f t="shared" si="12"/>
        <v>0</v>
      </c>
      <c r="M24" s="49"/>
      <c r="N24" s="45">
        <f t="shared" si="13"/>
        <v>0</v>
      </c>
    </row>
    <row r="25" spans="2:14" x14ac:dyDescent="0.25">
      <c r="B25" s="48" t="s">
        <v>18</v>
      </c>
      <c r="C25" s="180">
        <v>2.19907407407407E-4</v>
      </c>
      <c r="D25" s="49"/>
      <c r="E25" s="43">
        <f t="shared" si="9"/>
        <v>1.520608243297316E-3</v>
      </c>
      <c r="F25" s="180">
        <v>0</v>
      </c>
      <c r="G25" s="49"/>
      <c r="H25" s="43">
        <f t="shared" si="10"/>
        <v>0</v>
      </c>
      <c r="I25" s="180">
        <v>0</v>
      </c>
      <c r="J25" s="49"/>
      <c r="K25" s="43">
        <f t="shared" si="11"/>
        <v>0</v>
      </c>
      <c r="L25" s="44">
        <f t="shared" si="12"/>
        <v>2.19907407407407E-4</v>
      </c>
      <c r="M25" s="49"/>
      <c r="N25" s="45">
        <f t="shared" si="13"/>
        <v>1.510453931155097E-3</v>
      </c>
    </row>
    <row r="26" spans="2:14" s="2" customFormat="1" x14ac:dyDescent="0.25">
      <c r="B26" s="48" t="s">
        <v>19</v>
      </c>
      <c r="C26" s="180">
        <v>2.62615740740741E-2</v>
      </c>
      <c r="D26" s="49"/>
      <c r="E26" s="43">
        <f t="shared" si="9"/>
        <v>0.18159263705482209</v>
      </c>
      <c r="F26" s="180">
        <v>0</v>
      </c>
      <c r="G26" s="49"/>
      <c r="H26" s="43">
        <f t="shared" si="10"/>
        <v>0</v>
      </c>
      <c r="I26" s="180">
        <v>0</v>
      </c>
      <c r="J26" s="49"/>
      <c r="K26" s="43">
        <f t="shared" si="11"/>
        <v>0</v>
      </c>
      <c r="L26" s="44">
        <f t="shared" si="12"/>
        <v>2.62615740740741E-2</v>
      </c>
      <c r="M26" s="49"/>
      <c r="N26" s="45">
        <f t="shared" si="13"/>
        <v>0.18037999841004868</v>
      </c>
    </row>
    <row r="27" spans="2:14" ht="15.75" thickBot="1" x14ac:dyDescent="0.3">
      <c r="B27" s="52" t="s">
        <v>20</v>
      </c>
      <c r="C27" s="182">
        <v>1.9791666666666699E-3</v>
      </c>
      <c r="D27" s="53"/>
      <c r="E27" s="51">
        <f t="shared" si="9"/>
        <v>1.3685474189675891E-2</v>
      </c>
      <c r="F27" s="182">
        <v>0</v>
      </c>
      <c r="G27" s="53"/>
      <c r="H27" s="51">
        <f t="shared" si="10"/>
        <v>0</v>
      </c>
      <c r="I27" s="182">
        <v>0</v>
      </c>
      <c r="J27" s="53"/>
      <c r="K27" s="51">
        <f t="shared" si="11"/>
        <v>0</v>
      </c>
      <c r="L27" s="67">
        <f t="shared" si="12"/>
        <v>1.9791666666666699E-3</v>
      </c>
      <c r="M27" s="53"/>
      <c r="N27" s="64">
        <f t="shared" si="13"/>
        <v>1.359408538039592E-2</v>
      </c>
    </row>
    <row r="28" spans="2:14" s="3" customFormat="1" ht="16.5" thickTop="1" thickBot="1" x14ac:dyDescent="0.3">
      <c r="B28" s="57" t="s">
        <v>3</v>
      </c>
      <c r="C28" s="58">
        <v>4.1307870370370377E-2</v>
      </c>
      <c r="D28" s="59"/>
      <c r="E28" s="59">
        <f>IFERROR(SUM(E22:E27),0)</f>
        <v>0.28563425370148066</v>
      </c>
      <c r="F28" s="58">
        <f>SUM(F22:F27)</f>
        <v>9.7222222222222198E-4</v>
      </c>
      <c r="G28" s="59"/>
      <c r="H28" s="59">
        <f>IFERROR(SUM(H22:H27),0)</f>
        <v>1</v>
      </c>
      <c r="I28" s="58">
        <f>SUM(I22:I27)</f>
        <v>0</v>
      </c>
      <c r="J28" s="59"/>
      <c r="K28" s="59">
        <f>IFERROR(SUM(K22:K27),0)</f>
        <v>0</v>
      </c>
      <c r="L28" s="58">
        <f>SUM(L22:L27)</f>
        <v>4.2280092592592598E-2</v>
      </c>
      <c r="M28" s="59"/>
      <c r="N28" s="60">
        <f>IFERROR(SUM(N22:N27),0)</f>
        <v>0.29040464265839899</v>
      </c>
    </row>
    <row r="29" spans="2:14" ht="16.5" thickTop="1" thickBot="1" x14ac:dyDescent="0.3">
      <c r="B29" s="56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66"/>
    </row>
    <row r="30" spans="2:14" ht="16.5" thickTop="1" thickBot="1" x14ac:dyDescent="0.3">
      <c r="B30" s="57" t="s">
        <v>6</v>
      </c>
      <c r="C30" s="58">
        <f>C19+C28</f>
        <v>0.14461805555555557</v>
      </c>
      <c r="D30" s="61"/>
      <c r="E30" s="62">
        <f>IFERROR(SUM(E19,E28),0)</f>
        <v>0.99999999999999989</v>
      </c>
      <c r="F30" s="58">
        <f>SUM(F19,F28)</f>
        <v>9.7222222222222198E-4</v>
      </c>
      <c r="G30" s="61"/>
      <c r="H30" s="62">
        <f>IFERROR(SUM(H19,H28),0)</f>
        <v>1</v>
      </c>
      <c r="I30" s="58">
        <f>SUM(I19,I28)</f>
        <v>0</v>
      </c>
      <c r="J30" s="61"/>
      <c r="K30" s="62">
        <f>IFERROR(SUM(K19,K28),0)</f>
        <v>0</v>
      </c>
      <c r="L30" s="68">
        <f>SUM(L19,L28)</f>
        <v>0.14559027777777778</v>
      </c>
      <c r="M30" s="61"/>
      <c r="N30" s="63">
        <f>IFERROR(SUM(N19,N28),0)</f>
        <v>1.0000000000000002</v>
      </c>
    </row>
    <row r="31" spans="2:14" ht="81.75" customHeight="1" thickTop="1" thickBot="1" x14ac:dyDescent="0.3">
      <c r="B31" s="149" t="s">
        <v>156</v>
      </c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1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showGridLines="0" showZeros="0" view="pageBreakPreview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2" t="s">
        <v>157</v>
      </c>
      <c r="C3" s="153"/>
      <c r="D3" s="153"/>
      <c r="E3" s="154"/>
    </row>
    <row r="4" spans="2:5" x14ac:dyDescent="0.25">
      <c r="B4" s="155" t="s">
        <v>153</v>
      </c>
      <c r="C4" s="156"/>
      <c r="D4" s="156"/>
      <c r="E4" s="157"/>
    </row>
    <row r="5" spans="2:5" x14ac:dyDescent="0.25">
      <c r="B5" s="50"/>
      <c r="C5" s="156" t="s">
        <v>109</v>
      </c>
      <c r="D5" s="156"/>
      <c r="E5" s="157"/>
    </row>
    <row r="6" spans="2:5" x14ac:dyDescent="0.25">
      <c r="B6" s="4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9" t="s">
        <v>37</v>
      </c>
      <c r="C7" s="180">
        <v>8.64583333333333E-3</v>
      </c>
      <c r="D7" s="43">
        <f t="shared" ref="D7:D18" si="0">IFERROR(C7/C$19,0)</f>
        <v>0.13749309773605733</v>
      </c>
      <c r="E7" s="45">
        <f t="shared" ref="E7:E18" si="1">IFERROR(C7/C$30,0)</f>
        <v>9.7710922171353756E-2</v>
      </c>
    </row>
    <row r="8" spans="2:5" x14ac:dyDescent="0.25">
      <c r="B8" s="181" t="s">
        <v>110</v>
      </c>
      <c r="C8" s="180">
        <v>5.1736111111111097E-3</v>
      </c>
      <c r="D8" s="43">
        <f t="shared" si="0"/>
        <v>8.2274986195472063E-2</v>
      </c>
      <c r="E8" s="45">
        <f t="shared" si="1"/>
        <v>5.8469587965990812E-2</v>
      </c>
    </row>
    <row r="9" spans="2:5" x14ac:dyDescent="0.25">
      <c r="B9" s="179" t="s">
        <v>48</v>
      </c>
      <c r="C9" s="180">
        <v>1.40046296296296E-2</v>
      </c>
      <c r="D9" s="43">
        <f t="shared" si="0"/>
        <v>0.22271304988036023</v>
      </c>
      <c r="E9" s="45">
        <f t="shared" si="1"/>
        <v>0.15827338129496363</v>
      </c>
    </row>
    <row r="10" spans="2:5" x14ac:dyDescent="0.25">
      <c r="B10" s="179" t="s">
        <v>11</v>
      </c>
      <c r="C10" s="180">
        <v>1.77893518518519E-2</v>
      </c>
      <c r="D10" s="43">
        <f t="shared" si="0"/>
        <v>0.28290079145959945</v>
      </c>
      <c r="E10" s="45">
        <f t="shared" si="1"/>
        <v>0.20104643557881016</v>
      </c>
    </row>
    <row r="11" spans="2:5" x14ac:dyDescent="0.25">
      <c r="B11" s="179" t="s">
        <v>12</v>
      </c>
      <c r="C11" s="180">
        <v>3.3449074074074102E-3</v>
      </c>
      <c r="D11" s="43">
        <f t="shared" si="0"/>
        <v>5.3193447450763875E-2</v>
      </c>
      <c r="E11" s="45">
        <f t="shared" si="1"/>
        <v>3.7802485284499691E-2</v>
      </c>
    </row>
    <row r="12" spans="2:5" x14ac:dyDescent="0.25">
      <c r="B12" s="179" t="s">
        <v>127</v>
      </c>
      <c r="C12" s="180">
        <v>3.81944444444444E-3</v>
      </c>
      <c r="D12" s="43">
        <f t="shared" si="0"/>
        <v>6.0739922694643754E-2</v>
      </c>
      <c r="E12" s="45">
        <f t="shared" si="1"/>
        <v>4.3165467625899213E-2</v>
      </c>
    </row>
    <row r="13" spans="2:5" x14ac:dyDescent="0.25">
      <c r="B13" s="179" t="s">
        <v>116</v>
      </c>
      <c r="C13" s="180">
        <v>0</v>
      </c>
      <c r="D13" s="43">
        <f t="shared" si="0"/>
        <v>0</v>
      </c>
      <c r="E13" s="45">
        <f t="shared" si="1"/>
        <v>0</v>
      </c>
    </row>
    <row r="14" spans="2:5" x14ac:dyDescent="0.25">
      <c r="B14" s="179" t="s">
        <v>117</v>
      </c>
      <c r="C14" s="180">
        <v>0</v>
      </c>
      <c r="D14" s="43">
        <f t="shared" si="0"/>
        <v>0</v>
      </c>
      <c r="E14" s="45">
        <f t="shared" si="1"/>
        <v>0</v>
      </c>
    </row>
    <row r="15" spans="2:5" x14ac:dyDescent="0.25">
      <c r="B15" s="179" t="s">
        <v>152</v>
      </c>
      <c r="C15" s="180">
        <v>0</v>
      </c>
      <c r="D15" s="43">
        <f t="shared" si="0"/>
        <v>0</v>
      </c>
      <c r="E15" s="45">
        <f t="shared" si="1"/>
        <v>0</v>
      </c>
    </row>
    <row r="16" spans="2:5" x14ac:dyDescent="0.25">
      <c r="B16" s="179" t="s">
        <v>141</v>
      </c>
      <c r="C16" s="180">
        <v>1.15740740740741E-4</v>
      </c>
      <c r="D16" s="43">
        <f t="shared" si="0"/>
        <v>1.840603718019514E-3</v>
      </c>
      <c r="E16" s="45">
        <f t="shared" si="1"/>
        <v>1.3080444735121019E-3</v>
      </c>
    </row>
    <row r="17" spans="2:8" x14ac:dyDescent="0.25">
      <c r="B17" s="179" t="s">
        <v>128</v>
      </c>
      <c r="C17" s="180">
        <v>0</v>
      </c>
      <c r="D17" s="43">
        <f t="shared" si="0"/>
        <v>0</v>
      </c>
      <c r="E17" s="45">
        <f t="shared" si="1"/>
        <v>0</v>
      </c>
    </row>
    <row r="18" spans="2:8" ht="15.75" thickBot="1" x14ac:dyDescent="0.3">
      <c r="B18" s="179" t="s">
        <v>13</v>
      </c>
      <c r="C18" s="180">
        <v>9.9884259259259301E-3</v>
      </c>
      <c r="D18" s="43">
        <f t="shared" si="0"/>
        <v>0.15884410086508377</v>
      </c>
      <c r="E18" s="45">
        <f t="shared" si="1"/>
        <v>0.11288423806409419</v>
      </c>
    </row>
    <row r="19" spans="2:8" ht="16.5" thickTop="1" thickBot="1" x14ac:dyDescent="0.3">
      <c r="B19" s="57" t="s">
        <v>3</v>
      </c>
      <c r="C19" s="58">
        <v>6.2881944444444463E-2</v>
      </c>
      <c r="D19" s="59">
        <f>IFERROR(SUM(D7:D18),0)</f>
        <v>1</v>
      </c>
      <c r="E19" s="60">
        <f>IFERROR(SUM(E7:E18),0)</f>
        <v>0.71066056245912357</v>
      </c>
    </row>
    <row r="20" spans="2:8" ht="15.75" thickTop="1" x14ac:dyDescent="0.25">
      <c r="B20" s="54"/>
      <c r="C20" s="55"/>
      <c r="D20" s="55"/>
      <c r="E20" s="65"/>
    </row>
    <row r="21" spans="2:8" x14ac:dyDescent="0.25">
      <c r="B21" s="40" t="s">
        <v>14</v>
      </c>
      <c r="C21" s="41" t="s">
        <v>4</v>
      </c>
      <c r="D21" s="46" t="s">
        <v>5</v>
      </c>
      <c r="E21" s="47" t="s">
        <v>5</v>
      </c>
    </row>
    <row r="22" spans="2:8" x14ac:dyDescent="0.25">
      <c r="B22" s="48" t="s">
        <v>15</v>
      </c>
      <c r="C22" s="180">
        <v>1.5393518518518499E-3</v>
      </c>
      <c r="D22" s="49"/>
      <c r="E22" s="45">
        <f>IFERROR(C22/C$30,0)</f>
        <v>1.7396991497710894E-2</v>
      </c>
    </row>
    <row r="23" spans="2:8" x14ac:dyDescent="0.25">
      <c r="B23" s="48" t="s">
        <v>16</v>
      </c>
      <c r="C23" s="180">
        <v>0</v>
      </c>
      <c r="D23" s="49"/>
      <c r="E23" s="45">
        <f t="shared" ref="E23:E27" si="2">IFERROR(C23/C$30,0)</f>
        <v>0</v>
      </c>
    </row>
    <row r="24" spans="2:8" x14ac:dyDescent="0.25">
      <c r="B24" s="48" t="s">
        <v>17</v>
      </c>
      <c r="C24" s="180">
        <v>0</v>
      </c>
      <c r="D24" s="49"/>
      <c r="E24" s="45">
        <f t="shared" si="2"/>
        <v>0</v>
      </c>
    </row>
    <row r="25" spans="2:8" x14ac:dyDescent="0.25">
      <c r="B25" s="48" t="s">
        <v>18</v>
      </c>
      <c r="C25" s="180">
        <v>1.1574074074074099E-3</v>
      </c>
      <c r="D25" s="49"/>
      <c r="E25" s="45">
        <f t="shared" si="2"/>
        <v>1.3080444735121018E-2</v>
      </c>
    </row>
    <row r="26" spans="2:8" s="2" customFormat="1" x14ac:dyDescent="0.25">
      <c r="B26" s="48" t="s">
        <v>19</v>
      </c>
      <c r="C26" s="180">
        <v>2.2326388888888899E-2</v>
      </c>
      <c r="D26" s="49"/>
      <c r="E26" s="45">
        <f t="shared" si="2"/>
        <v>0.25232177894048402</v>
      </c>
      <c r="F26" s="1"/>
      <c r="G26" s="1"/>
      <c r="H26" s="1"/>
    </row>
    <row r="27" spans="2:8" ht="15.75" thickBot="1" x14ac:dyDescent="0.3">
      <c r="B27" s="52" t="s">
        <v>20</v>
      </c>
      <c r="C27" s="182">
        <v>5.78703703703704E-4</v>
      </c>
      <c r="D27" s="53"/>
      <c r="E27" s="64">
        <f t="shared" si="2"/>
        <v>6.5402223675604986E-3</v>
      </c>
    </row>
    <row r="28" spans="2:8" s="3" customFormat="1" ht="16.5" thickTop="1" thickBot="1" x14ac:dyDescent="0.3">
      <c r="B28" s="57" t="s">
        <v>3</v>
      </c>
      <c r="C28" s="58">
        <v>2.5601851851851862E-2</v>
      </c>
      <c r="D28" s="59"/>
      <c r="E28" s="60">
        <f>IFERROR(SUM(E22:E27),0)</f>
        <v>0.28933943754087643</v>
      </c>
      <c r="F28" s="1"/>
      <c r="G28" s="1"/>
      <c r="H28" s="1"/>
    </row>
    <row r="29" spans="2:8" ht="16.5" thickTop="1" thickBot="1" x14ac:dyDescent="0.3">
      <c r="B29" s="56"/>
      <c r="C29" s="29"/>
      <c r="D29" s="29"/>
      <c r="E29" s="66"/>
    </row>
    <row r="30" spans="2:8" ht="16.5" thickTop="1" thickBot="1" x14ac:dyDescent="0.3">
      <c r="B30" s="57" t="s">
        <v>6</v>
      </c>
      <c r="C30" s="58">
        <v>8.8483796296296324E-2</v>
      </c>
      <c r="D30" s="61"/>
      <c r="E30" s="63">
        <f>IFERROR(SUM(E19,E28),0)</f>
        <v>1</v>
      </c>
    </row>
    <row r="31" spans="2:8" ht="66" customHeight="1" thickTop="1" thickBot="1" x14ac:dyDescent="0.3">
      <c r="B31" s="158" t="s">
        <v>158</v>
      </c>
      <c r="C31" s="159"/>
      <c r="D31" s="159"/>
      <c r="E31" s="160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&amp;R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showGridLines="0" showZeros="0" view="pageBreakPreview" zoomScaleNormal="8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42578125" style="1" customWidth="1"/>
    <col min="6" max="16384" width="8.85546875" style="1"/>
  </cols>
  <sheetData>
    <row r="2" spans="2:5" ht="15.75" thickBot="1" x14ac:dyDescent="0.3"/>
    <row r="3" spans="2:5" x14ac:dyDescent="0.25">
      <c r="B3" s="152" t="s">
        <v>159</v>
      </c>
      <c r="C3" s="153"/>
      <c r="D3" s="153"/>
      <c r="E3" s="154"/>
    </row>
    <row r="4" spans="2:5" x14ac:dyDescent="0.25">
      <c r="B4" s="155" t="s">
        <v>153</v>
      </c>
      <c r="C4" s="156"/>
      <c r="D4" s="156"/>
      <c r="E4" s="157"/>
    </row>
    <row r="5" spans="2:5" x14ac:dyDescent="0.25">
      <c r="B5" s="50"/>
      <c r="C5" s="156" t="s">
        <v>139</v>
      </c>
      <c r="D5" s="156"/>
      <c r="E5" s="157"/>
    </row>
    <row r="6" spans="2:5" s="126" customFormat="1" x14ac:dyDescent="0.25">
      <c r="B6" s="13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9" t="s">
        <v>37</v>
      </c>
      <c r="C7" s="180"/>
      <c r="D7" s="134">
        <f t="shared" ref="D7:D18" si="0">IFERROR(C7/C$19,0)</f>
        <v>0</v>
      </c>
      <c r="E7" s="135">
        <f t="shared" ref="E7:E18" si="1">IFERROR(C7/C$30,0)</f>
        <v>0</v>
      </c>
    </row>
    <row r="8" spans="2:5" x14ac:dyDescent="0.25">
      <c r="B8" s="181" t="s">
        <v>110</v>
      </c>
      <c r="C8" s="180"/>
      <c r="D8" s="134">
        <f t="shared" si="0"/>
        <v>0</v>
      </c>
      <c r="E8" s="135">
        <f t="shared" si="1"/>
        <v>0</v>
      </c>
    </row>
    <row r="9" spans="2:5" x14ac:dyDescent="0.25">
      <c r="B9" s="179" t="s">
        <v>48</v>
      </c>
      <c r="C9" s="180"/>
      <c r="D9" s="134">
        <f t="shared" si="0"/>
        <v>0</v>
      </c>
      <c r="E9" s="135">
        <f t="shared" si="1"/>
        <v>0</v>
      </c>
    </row>
    <row r="10" spans="2:5" x14ac:dyDescent="0.25">
      <c r="B10" s="179" t="s">
        <v>11</v>
      </c>
      <c r="C10" s="180"/>
      <c r="D10" s="134">
        <f t="shared" si="0"/>
        <v>0</v>
      </c>
      <c r="E10" s="135">
        <f t="shared" si="1"/>
        <v>0</v>
      </c>
    </row>
    <row r="11" spans="2:5" x14ac:dyDescent="0.25">
      <c r="B11" s="179" t="s">
        <v>12</v>
      </c>
      <c r="C11" s="180"/>
      <c r="D11" s="134">
        <f t="shared" si="0"/>
        <v>0</v>
      </c>
      <c r="E11" s="135">
        <f t="shared" si="1"/>
        <v>0</v>
      </c>
    </row>
    <row r="12" spans="2:5" x14ac:dyDescent="0.25">
      <c r="B12" s="179" t="s">
        <v>127</v>
      </c>
      <c r="C12" s="180"/>
      <c r="D12" s="134">
        <f t="shared" si="0"/>
        <v>0</v>
      </c>
      <c r="E12" s="135">
        <f t="shared" si="1"/>
        <v>0</v>
      </c>
    </row>
    <row r="13" spans="2:5" x14ac:dyDescent="0.25">
      <c r="B13" s="179" t="s">
        <v>116</v>
      </c>
      <c r="C13" s="180"/>
      <c r="D13" s="134">
        <f t="shared" si="0"/>
        <v>0</v>
      </c>
      <c r="E13" s="135">
        <f t="shared" si="1"/>
        <v>0</v>
      </c>
    </row>
    <row r="14" spans="2:5" x14ac:dyDescent="0.25">
      <c r="B14" s="179" t="s">
        <v>117</v>
      </c>
      <c r="C14" s="180"/>
      <c r="D14" s="134">
        <f t="shared" si="0"/>
        <v>0</v>
      </c>
      <c r="E14" s="135">
        <f t="shared" si="1"/>
        <v>0</v>
      </c>
    </row>
    <row r="15" spans="2:5" x14ac:dyDescent="0.25">
      <c r="B15" s="179" t="s">
        <v>152</v>
      </c>
      <c r="C15" s="180"/>
      <c r="D15" s="134">
        <f t="shared" si="0"/>
        <v>0</v>
      </c>
      <c r="E15" s="135">
        <f t="shared" si="1"/>
        <v>0</v>
      </c>
    </row>
    <row r="16" spans="2:5" x14ac:dyDescent="0.25">
      <c r="B16" s="179" t="s">
        <v>141</v>
      </c>
      <c r="C16" s="180"/>
      <c r="D16" s="134">
        <f t="shared" si="0"/>
        <v>0</v>
      </c>
      <c r="E16" s="135">
        <f t="shared" si="1"/>
        <v>0</v>
      </c>
    </row>
    <row r="17" spans="2:8" x14ac:dyDescent="0.25">
      <c r="B17" s="179" t="s">
        <v>128</v>
      </c>
      <c r="C17" s="180"/>
      <c r="D17" s="134">
        <f t="shared" si="0"/>
        <v>0</v>
      </c>
      <c r="E17" s="135">
        <f t="shared" si="1"/>
        <v>0</v>
      </c>
    </row>
    <row r="18" spans="2:8" ht="15.75" thickBot="1" x14ac:dyDescent="0.3">
      <c r="B18" s="179" t="s">
        <v>13</v>
      </c>
      <c r="C18" s="180"/>
      <c r="D18" s="134">
        <f t="shared" si="0"/>
        <v>0</v>
      </c>
      <c r="E18" s="135">
        <f t="shared" si="1"/>
        <v>0</v>
      </c>
    </row>
    <row r="19" spans="2:8" s="2" customFormat="1" ht="16.5" thickTop="1" thickBot="1" x14ac:dyDescent="0.3">
      <c r="B19" s="57" t="s">
        <v>3</v>
      </c>
      <c r="C19" s="58">
        <f>SUM(C7:C18)</f>
        <v>0</v>
      </c>
      <c r="D19" s="59">
        <f>IFERROR(SUM(D7:D18),0)</f>
        <v>0</v>
      </c>
      <c r="E19" s="60">
        <f>IFERROR(SUM(E7:E18),0)</f>
        <v>0</v>
      </c>
      <c r="F19" s="1"/>
      <c r="G19" s="1"/>
      <c r="H19" s="1"/>
    </row>
    <row r="20" spans="2:8" ht="15.75" thickTop="1" x14ac:dyDescent="0.25">
      <c r="B20" s="54"/>
      <c r="C20" s="55"/>
      <c r="D20" s="55"/>
      <c r="E20" s="65"/>
    </row>
    <row r="21" spans="2:8" s="3" customFormat="1" x14ac:dyDescent="0.25">
      <c r="B21" s="40" t="s">
        <v>14</v>
      </c>
      <c r="C21" s="41" t="s">
        <v>4</v>
      </c>
      <c r="D21" s="46"/>
      <c r="E21" s="47" t="s">
        <v>5</v>
      </c>
      <c r="F21" s="1"/>
      <c r="G21" s="1"/>
      <c r="H21" s="1"/>
    </row>
    <row r="22" spans="2:8" x14ac:dyDescent="0.25">
      <c r="B22" s="48" t="s">
        <v>15</v>
      </c>
      <c r="C22" s="180"/>
      <c r="D22" s="49"/>
      <c r="E22" s="45">
        <f>IFERROR(C22/C$30,0)</f>
        <v>0</v>
      </c>
    </row>
    <row r="23" spans="2:8" x14ac:dyDescent="0.25">
      <c r="B23" s="48" t="s">
        <v>16</v>
      </c>
      <c r="C23" s="180"/>
      <c r="D23" s="49"/>
      <c r="E23" s="45">
        <f t="shared" ref="E23:E27" si="2">IFERROR(C23/C$30,0)</f>
        <v>0</v>
      </c>
    </row>
    <row r="24" spans="2:8" x14ac:dyDescent="0.25">
      <c r="B24" s="48" t="s">
        <v>17</v>
      </c>
      <c r="C24" s="180"/>
      <c r="D24" s="49"/>
      <c r="E24" s="45">
        <f t="shared" si="2"/>
        <v>0</v>
      </c>
    </row>
    <row r="25" spans="2:8" x14ac:dyDescent="0.25">
      <c r="B25" s="48" t="s">
        <v>18</v>
      </c>
      <c r="C25" s="180"/>
      <c r="D25" s="49"/>
      <c r="E25" s="45">
        <f t="shared" si="2"/>
        <v>0</v>
      </c>
    </row>
    <row r="26" spans="2:8" x14ac:dyDescent="0.25">
      <c r="B26" s="48" t="s">
        <v>19</v>
      </c>
      <c r="C26" s="180"/>
      <c r="D26" s="49"/>
      <c r="E26" s="45">
        <f t="shared" si="2"/>
        <v>0</v>
      </c>
    </row>
    <row r="27" spans="2:8" ht="15.75" thickBot="1" x14ac:dyDescent="0.3">
      <c r="B27" s="52" t="s">
        <v>20</v>
      </c>
      <c r="C27" s="180"/>
      <c r="D27" s="53"/>
      <c r="E27" s="64">
        <f t="shared" si="2"/>
        <v>0</v>
      </c>
    </row>
    <row r="28" spans="2:8" s="2" customFormat="1" ht="16.5" thickTop="1" thickBot="1" x14ac:dyDescent="0.3">
      <c r="B28" s="57" t="s">
        <v>3</v>
      </c>
      <c r="C28" s="58">
        <f>SUM(C22:C27)</f>
        <v>0</v>
      </c>
      <c r="D28" s="59"/>
      <c r="E28" s="60">
        <f>IFERROR(SUM(E22:E27),0)</f>
        <v>0</v>
      </c>
      <c r="F28" s="1"/>
      <c r="G28" s="1"/>
      <c r="H28" s="1"/>
    </row>
    <row r="29" spans="2:8" ht="16.5" thickTop="1" thickBot="1" x14ac:dyDescent="0.3">
      <c r="B29" s="56"/>
      <c r="C29" s="132"/>
      <c r="D29" s="132"/>
      <c r="E29" s="137"/>
    </row>
    <row r="30" spans="2:8" s="2" customFormat="1" ht="16.5" thickTop="1" thickBot="1" x14ac:dyDescent="0.3">
      <c r="B30" s="57" t="s">
        <v>6</v>
      </c>
      <c r="C30" s="58">
        <f>SUM(C19,C28)</f>
        <v>0</v>
      </c>
      <c r="D30" s="61"/>
      <c r="E30" s="63">
        <f>IFERROR(SUM(E19,E28),0)</f>
        <v>0</v>
      </c>
      <c r="F30" s="1"/>
      <c r="G30" s="1"/>
      <c r="H30" s="1"/>
    </row>
    <row r="31" spans="2:8" ht="66" customHeight="1" thickTop="1" thickBot="1" x14ac:dyDescent="0.3">
      <c r="B31" s="149" t="s">
        <v>160</v>
      </c>
      <c r="C31" s="150"/>
      <c r="D31" s="150"/>
      <c r="E31" s="151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8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6.5703125" style="1" customWidth="1"/>
    <col min="6" max="16384" width="8.85546875" style="1"/>
  </cols>
  <sheetData>
    <row r="2" spans="2:5" ht="15.75" thickBot="1" x14ac:dyDescent="0.3"/>
    <row r="3" spans="2:5" x14ac:dyDescent="0.25">
      <c r="B3" s="152" t="s">
        <v>161</v>
      </c>
      <c r="C3" s="153"/>
      <c r="D3" s="153"/>
      <c r="E3" s="154"/>
    </row>
    <row r="4" spans="2:5" x14ac:dyDescent="0.25">
      <c r="B4" s="155" t="s">
        <v>153</v>
      </c>
      <c r="C4" s="156"/>
      <c r="D4" s="156"/>
      <c r="E4" s="157"/>
    </row>
    <row r="5" spans="2:5" x14ac:dyDescent="0.25">
      <c r="B5" s="50"/>
      <c r="C5" s="156" t="s">
        <v>139</v>
      </c>
      <c r="D5" s="156"/>
      <c r="E5" s="157"/>
    </row>
    <row r="6" spans="2:5" x14ac:dyDescent="0.25">
      <c r="B6" s="13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9" t="s">
        <v>37</v>
      </c>
      <c r="C7" s="180"/>
      <c r="D7" s="43">
        <f t="shared" ref="D7:D18" si="0">IFERROR(C7/C$19,0)</f>
        <v>0</v>
      </c>
      <c r="E7" s="45">
        <f t="shared" ref="E7:E18" si="1">IFERROR(C7/C$30,0)</f>
        <v>0</v>
      </c>
    </row>
    <row r="8" spans="2:5" x14ac:dyDescent="0.25">
      <c r="B8" s="181" t="s">
        <v>110</v>
      </c>
      <c r="C8" s="180"/>
      <c r="D8" s="43">
        <f t="shared" si="0"/>
        <v>0</v>
      </c>
      <c r="E8" s="45">
        <f t="shared" si="1"/>
        <v>0</v>
      </c>
    </row>
    <row r="9" spans="2:5" x14ac:dyDescent="0.25">
      <c r="B9" s="179" t="s">
        <v>48</v>
      </c>
      <c r="C9" s="180"/>
      <c r="D9" s="43">
        <f t="shared" si="0"/>
        <v>0</v>
      </c>
      <c r="E9" s="45">
        <f t="shared" si="1"/>
        <v>0</v>
      </c>
    </row>
    <row r="10" spans="2:5" x14ac:dyDescent="0.25">
      <c r="B10" s="179" t="s">
        <v>11</v>
      </c>
      <c r="C10" s="180"/>
      <c r="D10" s="43">
        <f t="shared" si="0"/>
        <v>0</v>
      </c>
      <c r="E10" s="45">
        <f t="shared" si="1"/>
        <v>0</v>
      </c>
    </row>
    <row r="11" spans="2:5" x14ac:dyDescent="0.25">
      <c r="B11" s="179" t="s">
        <v>12</v>
      </c>
      <c r="C11" s="180"/>
      <c r="D11" s="43">
        <f t="shared" si="0"/>
        <v>0</v>
      </c>
      <c r="E11" s="45">
        <f t="shared" si="1"/>
        <v>0</v>
      </c>
    </row>
    <row r="12" spans="2:5" x14ac:dyDescent="0.25">
      <c r="B12" s="179" t="s">
        <v>127</v>
      </c>
      <c r="C12" s="180"/>
      <c r="D12" s="43">
        <f t="shared" si="0"/>
        <v>0</v>
      </c>
      <c r="E12" s="45">
        <f t="shared" si="1"/>
        <v>0</v>
      </c>
    </row>
    <row r="13" spans="2:5" x14ac:dyDescent="0.25">
      <c r="B13" s="179" t="s">
        <v>116</v>
      </c>
      <c r="C13" s="180"/>
      <c r="D13" s="43">
        <f t="shared" si="0"/>
        <v>0</v>
      </c>
      <c r="E13" s="45">
        <f t="shared" si="1"/>
        <v>0</v>
      </c>
    </row>
    <row r="14" spans="2:5" x14ac:dyDescent="0.25">
      <c r="B14" s="179" t="s">
        <v>117</v>
      </c>
      <c r="C14" s="180"/>
      <c r="D14" s="43">
        <f t="shared" si="0"/>
        <v>0</v>
      </c>
      <c r="E14" s="45">
        <f t="shared" si="1"/>
        <v>0</v>
      </c>
    </row>
    <row r="15" spans="2:5" x14ac:dyDescent="0.25">
      <c r="B15" s="179" t="s">
        <v>152</v>
      </c>
      <c r="C15" s="180"/>
      <c r="D15" s="43">
        <f t="shared" si="0"/>
        <v>0</v>
      </c>
      <c r="E15" s="45">
        <f t="shared" si="1"/>
        <v>0</v>
      </c>
    </row>
    <row r="16" spans="2:5" x14ac:dyDescent="0.25">
      <c r="B16" s="179" t="s">
        <v>141</v>
      </c>
      <c r="C16" s="180"/>
      <c r="D16" s="43">
        <f t="shared" si="0"/>
        <v>0</v>
      </c>
      <c r="E16" s="45">
        <f t="shared" si="1"/>
        <v>0</v>
      </c>
    </row>
    <row r="17" spans="2:5" x14ac:dyDescent="0.25">
      <c r="B17" s="179" t="s">
        <v>128</v>
      </c>
      <c r="C17" s="180"/>
      <c r="D17" s="43">
        <f t="shared" si="0"/>
        <v>0</v>
      </c>
      <c r="E17" s="45">
        <f t="shared" si="1"/>
        <v>0</v>
      </c>
    </row>
    <row r="18" spans="2:5" ht="15.75" thickBot="1" x14ac:dyDescent="0.3">
      <c r="B18" s="179" t="s">
        <v>13</v>
      </c>
      <c r="C18" s="180"/>
      <c r="D18" s="43">
        <f t="shared" si="0"/>
        <v>0</v>
      </c>
      <c r="E18" s="45">
        <f t="shared" si="1"/>
        <v>0</v>
      </c>
    </row>
    <row r="19" spans="2:5" ht="16.5" thickTop="1" thickBot="1" x14ac:dyDescent="0.3">
      <c r="B19" s="57" t="s">
        <v>3</v>
      </c>
      <c r="C19" s="58">
        <f>SUM(C7:C18)</f>
        <v>0</v>
      </c>
      <c r="D19" s="59">
        <f>IFERROR(SUM(D7:D18),0)</f>
        <v>0</v>
      </c>
      <c r="E19" s="60">
        <f>IFERROR(SUM(E7:E18),0)</f>
        <v>0</v>
      </c>
    </row>
    <row r="20" spans="2:5" ht="15.75" thickTop="1" x14ac:dyDescent="0.25">
      <c r="B20" s="54"/>
      <c r="C20" s="55"/>
      <c r="D20" s="55"/>
      <c r="E20" s="65"/>
    </row>
    <row r="21" spans="2:5" x14ac:dyDescent="0.25">
      <c r="B21" s="40" t="s">
        <v>14</v>
      </c>
      <c r="C21" s="41" t="s">
        <v>4</v>
      </c>
      <c r="D21" s="46"/>
      <c r="E21" s="47" t="s">
        <v>5</v>
      </c>
    </row>
    <row r="22" spans="2:5" x14ac:dyDescent="0.25">
      <c r="B22" s="48" t="s">
        <v>15</v>
      </c>
      <c r="C22" s="180"/>
      <c r="D22" s="49"/>
      <c r="E22" s="45">
        <f>IFERROR(C22/C$30,0)</f>
        <v>0</v>
      </c>
    </row>
    <row r="23" spans="2:5" x14ac:dyDescent="0.25">
      <c r="B23" s="48" t="s">
        <v>16</v>
      </c>
      <c r="C23" s="180"/>
      <c r="D23" s="49"/>
      <c r="E23" s="45">
        <f t="shared" ref="E23:E27" si="2">IFERROR(C23/C$30,0)</f>
        <v>0</v>
      </c>
    </row>
    <row r="24" spans="2:5" x14ac:dyDescent="0.25">
      <c r="B24" s="48" t="s">
        <v>17</v>
      </c>
      <c r="C24" s="180"/>
      <c r="D24" s="49"/>
      <c r="E24" s="45">
        <f t="shared" si="2"/>
        <v>0</v>
      </c>
    </row>
    <row r="25" spans="2:5" x14ac:dyDescent="0.25">
      <c r="B25" s="48" t="s">
        <v>18</v>
      </c>
      <c r="C25" s="180"/>
      <c r="D25" s="49"/>
      <c r="E25" s="45">
        <f t="shared" si="2"/>
        <v>0</v>
      </c>
    </row>
    <row r="26" spans="2:5" x14ac:dyDescent="0.25">
      <c r="B26" s="48" t="s">
        <v>19</v>
      </c>
      <c r="C26" s="180"/>
      <c r="D26" s="49"/>
      <c r="E26" s="45">
        <f t="shared" si="2"/>
        <v>0</v>
      </c>
    </row>
    <row r="27" spans="2:5" ht="15.75" thickBot="1" x14ac:dyDescent="0.3">
      <c r="B27" s="52" t="s">
        <v>20</v>
      </c>
      <c r="C27" s="180"/>
      <c r="D27" s="53"/>
      <c r="E27" s="45">
        <f t="shared" si="2"/>
        <v>0</v>
      </c>
    </row>
    <row r="28" spans="2:5" ht="16.5" thickTop="1" thickBot="1" x14ac:dyDescent="0.3">
      <c r="B28" s="57" t="s">
        <v>3</v>
      </c>
      <c r="C28" s="58">
        <f>SUM(C22:C27)</f>
        <v>0</v>
      </c>
      <c r="D28" s="59"/>
      <c r="E28" s="60">
        <f>IFERROR(SUM(E22:E27),0)</f>
        <v>0</v>
      </c>
    </row>
    <row r="29" spans="2:5" ht="16.5" thickTop="1" thickBot="1" x14ac:dyDescent="0.3">
      <c r="B29" s="56"/>
      <c r="C29" s="132"/>
      <c r="D29" s="132"/>
      <c r="E29" s="136"/>
    </row>
    <row r="30" spans="2:5" ht="16.5" thickTop="1" thickBot="1" x14ac:dyDescent="0.3">
      <c r="B30" s="57" t="s">
        <v>6</v>
      </c>
      <c r="C30" s="58">
        <f>SUM(C19,C28)</f>
        <v>0</v>
      </c>
      <c r="D30" s="61"/>
      <c r="E30" s="63">
        <f>IFERROR(SUM(E19,E28),0)</f>
        <v>0</v>
      </c>
    </row>
    <row r="31" spans="2:5" ht="66" customHeight="1" thickTop="1" thickBot="1" x14ac:dyDescent="0.3">
      <c r="B31" s="149" t="s">
        <v>160</v>
      </c>
      <c r="C31" s="150"/>
      <c r="D31" s="150"/>
      <c r="E31" s="151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8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2" t="s">
        <v>162</v>
      </c>
      <c r="C3" s="153"/>
      <c r="D3" s="153"/>
      <c r="E3" s="154"/>
    </row>
    <row r="4" spans="2:5" x14ac:dyDescent="0.25">
      <c r="B4" s="155" t="s">
        <v>153</v>
      </c>
      <c r="C4" s="156"/>
      <c r="D4" s="156"/>
      <c r="E4" s="157"/>
    </row>
    <row r="5" spans="2:5" x14ac:dyDescent="0.25">
      <c r="B5" s="50"/>
      <c r="C5" s="156" t="s">
        <v>139</v>
      </c>
      <c r="D5" s="156"/>
      <c r="E5" s="157"/>
    </row>
    <row r="6" spans="2:5" x14ac:dyDescent="0.25">
      <c r="B6" s="13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9" t="s">
        <v>37</v>
      </c>
      <c r="C7" s="180"/>
      <c r="D7" s="43">
        <f t="shared" ref="D7:D18" si="0">IFERROR(C7/C$19,0)</f>
        <v>0</v>
      </c>
      <c r="E7" s="45">
        <f t="shared" ref="E7:E18" si="1">IFERROR(C7/C$30,0)</f>
        <v>0</v>
      </c>
    </row>
    <row r="8" spans="2:5" x14ac:dyDescent="0.25">
      <c r="B8" s="181" t="s">
        <v>110</v>
      </c>
      <c r="C8" s="180"/>
      <c r="D8" s="43">
        <f t="shared" si="0"/>
        <v>0</v>
      </c>
      <c r="E8" s="45">
        <f t="shared" si="1"/>
        <v>0</v>
      </c>
    </row>
    <row r="9" spans="2:5" x14ac:dyDescent="0.25">
      <c r="B9" s="179" t="s">
        <v>48</v>
      </c>
      <c r="C9" s="180"/>
      <c r="D9" s="43">
        <f t="shared" si="0"/>
        <v>0</v>
      </c>
      <c r="E9" s="45">
        <f t="shared" si="1"/>
        <v>0</v>
      </c>
    </row>
    <row r="10" spans="2:5" x14ac:dyDescent="0.25">
      <c r="B10" s="179" t="s">
        <v>11</v>
      </c>
      <c r="C10" s="180"/>
      <c r="D10" s="43">
        <f t="shared" si="0"/>
        <v>0</v>
      </c>
      <c r="E10" s="45">
        <f t="shared" si="1"/>
        <v>0</v>
      </c>
    </row>
    <row r="11" spans="2:5" x14ac:dyDescent="0.25">
      <c r="B11" s="179" t="s">
        <v>12</v>
      </c>
      <c r="C11" s="180"/>
      <c r="D11" s="43">
        <f t="shared" si="0"/>
        <v>0</v>
      </c>
      <c r="E11" s="45">
        <f t="shared" si="1"/>
        <v>0</v>
      </c>
    </row>
    <row r="12" spans="2:5" x14ac:dyDescent="0.25">
      <c r="B12" s="179" t="s">
        <v>127</v>
      </c>
      <c r="C12" s="180"/>
      <c r="D12" s="43">
        <f t="shared" si="0"/>
        <v>0</v>
      </c>
      <c r="E12" s="45">
        <f t="shared" si="1"/>
        <v>0</v>
      </c>
    </row>
    <row r="13" spans="2:5" x14ac:dyDescent="0.25">
      <c r="B13" s="179" t="s">
        <v>116</v>
      </c>
      <c r="C13" s="180"/>
      <c r="D13" s="43">
        <f t="shared" si="0"/>
        <v>0</v>
      </c>
      <c r="E13" s="45">
        <f t="shared" si="1"/>
        <v>0</v>
      </c>
    </row>
    <row r="14" spans="2:5" x14ac:dyDescent="0.25">
      <c r="B14" s="179" t="s">
        <v>117</v>
      </c>
      <c r="C14" s="180"/>
      <c r="D14" s="43">
        <f t="shared" si="0"/>
        <v>0</v>
      </c>
      <c r="E14" s="45">
        <f t="shared" si="1"/>
        <v>0</v>
      </c>
    </row>
    <row r="15" spans="2:5" x14ac:dyDescent="0.25">
      <c r="B15" s="179" t="s">
        <v>152</v>
      </c>
      <c r="C15" s="180"/>
      <c r="D15" s="43">
        <f t="shared" si="0"/>
        <v>0</v>
      </c>
      <c r="E15" s="45">
        <f t="shared" si="1"/>
        <v>0</v>
      </c>
    </row>
    <row r="16" spans="2:5" x14ac:dyDescent="0.25">
      <c r="B16" s="179" t="s">
        <v>141</v>
      </c>
      <c r="C16" s="180"/>
      <c r="D16" s="43">
        <f t="shared" si="0"/>
        <v>0</v>
      </c>
      <c r="E16" s="45">
        <f t="shared" si="1"/>
        <v>0</v>
      </c>
    </row>
    <row r="17" spans="2:5" x14ac:dyDescent="0.25">
      <c r="B17" s="179" t="s">
        <v>128</v>
      </c>
      <c r="C17" s="180"/>
      <c r="D17" s="43">
        <f t="shared" si="0"/>
        <v>0</v>
      </c>
      <c r="E17" s="45">
        <f t="shared" si="1"/>
        <v>0</v>
      </c>
    </row>
    <row r="18" spans="2:5" ht="15.75" thickBot="1" x14ac:dyDescent="0.3">
      <c r="B18" s="179" t="s">
        <v>13</v>
      </c>
      <c r="C18" s="180"/>
      <c r="D18" s="43">
        <f t="shared" si="0"/>
        <v>0</v>
      </c>
      <c r="E18" s="45">
        <f t="shared" si="1"/>
        <v>0</v>
      </c>
    </row>
    <row r="19" spans="2:5" ht="16.5" thickTop="1" thickBot="1" x14ac:dyDescent="0.3">
      <c r="B19" s="57" t="s">
        <v>3</v>
      </c>
      <c r="C19" s="58">
        <f>SUM(C7:C18)</f>
        <v>0</v>
      </c>
      <c r="D19" s="59">
        <f>IFERROR(SUM(D7:D18),0)</f>
        <v>0</v>
      </c>
      <c r="E19" s="60">
        <f>IFERROR(SUM(E7:E18),0)</f>
        <v>0</v>
      </c>
    </row>
    <row r="20" spans="2:5" ht="15.75" thickTop="1" x14ac:dyDescent="0.25">
      <c r="B20" s="54"/>
      <c r="C20" s="55"/>
      <c r="D20" s="55"/>
      <c r="E20" s="65"/>
    </row>
    <row r="21" spans="2:5" x14ac:dyDescent="0.25">
      <c r="B21" s="40" t="s">
        <v>14</v>
      </c>
      <c r="C21" s="41" t="s">
        <v>4</v>
      </c>
      <c r="D21" s="46"/>
      <c r="E21" s="47" t="s">
        <v>5</v>
      </c>
    </row>
    <row r="22" spans="2:5" x14ac:dyDescent="0.25">
      <c r="B22" s="48" t="s">
        <v>15</v>
      </c>
      <c r="C22" s="180"/>
      <c r="D22" s="49"/>
      <c r="E22" s="45">
        <f>IFERROR(C22/C$30,0)</f>
        <v>0</v>
      </c>
    </row>
    <row r="23" spans="2:5" x14ac:dyDescent="0.25">
      <c r="B23" s="48" t="s">
        <v>16</v>
      </c>
      <c r="C23" s="180"/>
      <c r="D23" s="49"/>
      <c r="E23" s="45">
        <f t="shared" ref="E23:E27" si="2">IFERROR(C23/C$30,0)</f>
        <v>0</v>
      </c>
    </row>
    <row r="24" spans="2:5" x14ac:dyDescent="0.25">
      <c r="B24" s="48" t="s">
        <v>17</v>
      </c>
      <c r="C24" s="180"/>
      <c r="D24" s="49"/>
      <c r="E24" s="45">
        <f t="shared" si="2"/>
        <v>0</v>
      </c>
    </row>
    <row r="25" spans="2:5" x14ac:dyDescent="0.25">
      <c r="B25" s="48" t="s">
        <v>18</v>
      </c>
      <c r="C25" s="180"/>
      <c r="D25" s="49"/>
      <c r="E25" s="45">
        <f t="shared" si="2"/>
        <v>0</v>
      </c>
    </row>
    <row r="26" spans="2:5" x14ac:dyDescent="0.25">
      <c r="B26" s="48" t="s">
        <v>19</v>
      </c>
      <c r="C26" s="180"/>
      <c r="D26" s="49"/>
      <c r="E26" s="45">
        <f t="shared" si="2"/>
        <v>0</v>
      </c>
    </row>
    <row r="27" spans="2:5" ht="15.75" thickBot="1" x14ac:dyDescent="0.3">
      <c r="B27" s="52" t="s">
        <v>20</v>
      </c>
      <c r="C27" s="180"/>
      <c r="D27" s="53"/>
      <c r="E27" s="45">
        <f t="shared" si="2"/>
        <v>0</v>
      </c>
    </row>
    <row r="28" spans="2:5" ht="16.5" thickTop="1" thickBot="1" x14ac:dyDescent="0.3">
      <c r="B28" s="57" t="s">
        <v>3</v>
      </c>
      <c r="C28" s="58">
        <f>SUM(C22:C27)</f>
        <v>0</v>
      </c>
      <c r="D28" s="59"/>
      <c r="E28" s="60">
        <f>IFERROR(SUM(E22:E27),0)</f>
        <v>0</v>
      </c>
    </row>
    <row r="29" spans="2:5" ht="16.5" thickTop="1" thickBot="1" x14ac:dyDescent="0.3">
      <c r="B29" s="56"/>
      <c r="C29" s="132"/>
      <c r="D29" s="132"/>
      <c r="E29" s="136"/>
    </row>
    <row r="30" spans="2:5" ht="16.5" thickTop="1" thickBot="1" x14ac:dyDescent="0.3">
      <c r="B30" s="57" t="s">
        <v>6</v>
      </c>
      <c r="C30" s="58">
        <f>SUM(C19,C28)</f>
        <v>0</v>
      </c>
      <c r="D30" s="61"/>
      <c r="E30" s="63">
        <f>IFERROR(SUM(E19,E28),0)</f>
        <v>0</v>
      </c>
    </row>
    <row r="31" spans="2:5" ht="66" customHeight="1" thickTop="1" thickBot="1" x14ac:dyDescent="0.3">
      <c r="B31" s="149" t="s">
        <v>160</v>
      </c>
      <c r="C31" s="150"/>
      <c r="D31" s="150"/>
      <c r="E31" s="151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1"/>
  <sheetViews>
    <sheetView showGridLines="0" showZeros="0" view="pageBreakPreview" zoomScaleNormal="7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2" t="s">
        <v>163</v>
      </c>
      <c r="C3" s="153"/>
      <c r="D3" s="153"/>
      <c r="E3" s="154"/>
    </row>
    <row r="4" spans="2:5" x14ac:dyDescent="0.25">
      <c r="B4" s="155" t="s">
        <v>155</v>
      </c>
      <c r="C4" s="156"/>
      <c r="D4" s="156"/>
      <c r="E4" s="157"/>
    </row>
    <row r="5" spans="2:5" x14ac:dyDescent="0.25">
      <c r="B5" s="50"/>
      <c r="C5" s="156" t="s">
        <v>139</v>
      </c>
      <c r="D5" s="156"/>
      <c r="E5" s="157"/>
    </row>
    <row r="6" spans="2:5" x14ac:dyDescent="0.25">
      <c r="B6" s="13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9" t="s">
        <v>37</v>
      </c>
      <c r="C7" s="180"/>
      <c r="D7" s="43">
        <f t="shared" ref="D7:D18" si="0">IFERROR(C7/C$19,0)</f>
        <v>0</v>
      </c>
      <c r="E7" s="45">
        <f t="shared" ref="E7:E18" si="1">IFERROR(C7/C$30,0)</f>
        <v>0</v>
      </c>
    </row>
    <row r="8" spans="2:5" x14ac:dyDescent="0.25">
      <c r="B8" s="181" t="s">
        <v>110</v>
      </c>
      <c r="C8" s="180"/>
      <c r="D8" s="43">
        <f t="shared" si="0"/>
        <v>0</v>
      </c>
      <c r="E8" s="45">
        <f t="shared" si="1"/>
        <v>0</v>
      </c>
    </row>
    <row r="9" spans="2:5" x14ac:dyDescent="0.25">
      <c r="B9" s="179" t="s">
        <v>48</v>
      </c>
      <c r="C9" s="180"/>
      <c r="D9" s="43">
        <f t="shared" si="0"/>
        <v>0</v>
      </c>
      <c r="E9" s="45">
        <f t="shared" si="1"/>
        <v>0</v>
      </c>
    </row>
    <row r="10" spans="2:5" x14ac:dyDescent="0.25">
      <c r="B10" s="179" t="s">
        <v>11</v>
      </c>
      <c r="C10" s="180"/>
      <c r="D10" s="43">
        <f t="shared" si="0"/>
        <v>0</v>
      </c>
      <c r="E10" s="45">
        <f t="shared" si="1"/>
        <v>0</v>
      </c>
    </row>
    <row r="11" spans="2:5" x14ac:dyDescent="0.25">
      <c r="B11" s="179" t="s">
        <v>12</v>
      </c>
      <c r="C11" s="180"/>
      <c r="D11" s="43">
        <f t="shared" si="0"/>
        <v>0</v>
      </c>
      <c r="E11" s="45">
        <f t="shared" si="1"/>
        <v>0</v>
      </c>
    </row>
    <row r="12" spans="2:5" x14ac:dyDescent="0.25">
      <c r="B12" s="179" t="s">
        <v>127</v>
      </c>
      <c r="C12" s="180"/>
      <c r="D12" s="43">
        <f t="shared" si="0"/>
        <v>0</v>
      </c>
      <c r="E12" s="45">
        <f t="shared" si="1"/>
        <v>0</v>
      </c>
    </row>
    <row r="13" spans="2:5" x14ac:dyDescent="0.25">
      <c r="B13" s="179" t="s">
        <v>116</v>
      </c>
      <c r="C13" s="180"/>
      <c r="D13" s="43">
        <f t="shared" si="0"/>
        <v>0</v>
      </c>
      <c r="E13" s="45">
        <f t="shared" si="1"/>
        <v>0</v>
      </c>
    </row>
    <row r="14" spans="2:5" x14ac:dyDescent="0.25">
      <c r="B14" s="179" t="s">
        <v>117</v>
      </c>
      <c r="C14" s="180"/>
      <c r="D14" s="43">
        <f t="shared" si="0"/>
        <v>0</v>
      </c>
      <c r="E14" s="45">
        <f t="shared" si="1"/>
        <v>0</v>
      </c>
    </row>
    <row r="15" spans="2:5" x14ac:dyDescent="0.25">
      <c r="B15" s="179" t="s">
        <v>152</v>
      </c>
      <c r="C15" s="180"/>
      <c r="D15" s="43">
        <f t="shared" si="0"/>
        <v>0</v>
      </c>
      <c r="E15" s="45">
        <f t="shared" si="1"/>
        <v>0</v>
      </c>
    </row>
    <row r="16" spans="2:5" x14ac:dyDescent="0.25">
      <c r="B16" s="179" t="s">
        <v>141</v>
      </c>
      <c r="C16" s="180"/>
      <c r="D16" s="43">
        <f t="shared" si="0"/>
        <v>0</v>
      </c>
      <c r="E16" s="45">
        <f t="shared" si="1"/>
        <v>0</v>
      </c>
    </row>
    <row r="17" spans="2:5" x14ac:dyDescent="0.25">
      <c r="B17" s="179" t="s">
        <v>128</v>
      </c>
      <c r="C17" s="180"/>
      <c r="D17" s="43">
        <f t="shared" si="0"/>
        <v>0</v>
      </c>
      <c r="E17" s="45">
        <f t="shared" si="1"/>
        <v>0</v>
      </c>
    </row>
    <row r="18" spans="2:5" ht="15.75" thickBot="1" x14ac:dyDescent="0.3">
      <c r="B18" s="179" t="s">
        <v>13</v>
      </c>
      <c r="C18" s="180"/>
      <c r="D18" s="43">
        <f t="shared" si="0"/>
        <v>0</v>
      </c>
      <c r="E18" s="45">
        <f t="shared" si="1"/>
        <v>0</v>
      </c>
    </row>
    <row r="19" spans="2:5" ht="16.5" thickTop="1" thickBot="1" x14ac:dyDescent="0.3">
      <c r="B19" s="57" t="s">
        <v>3</v>
      </c>
      <c r="C19" s="58">
        <f>SUM(C7:C18)</f>
        <v>0</v>
      </c>
      <c r="D19" s="59">
        <f>IFERROR(SUM(D7:D18),0)</f>
        <v>0</v>
      </c>
      <c r="E19" s="60">
        <f>IFERROR(SUM(E7:E18),0)</f>
        <v>0</v>
      </c>
    </row>
    <row r="20" spans="2:5" ht="15.75" thickTop="1" x14ac:dyDescent="0.25">
      <c r="B20" s="54"/>
      <c r="C20" s="55"/>
      <c r="D20" s="55"/>
      <c r="E20" s="65"/>
    </row>
    <row r="21" spans="2:5" x14ac:dyDescent="0.25">
      <c r="B21" s="40" t="s">
        <v>14</v>
      </c>
      <c r="C21" s="41" t="s">
        <v>4</v>
      </c>
      <c r="D21" s="46"/>
      <c r="E21" s="47" t="s">
        <v>5</v>
      </c>
    </row>
    <row r="22" spans="2:5" x14ac:dyDescent="0.25">
      <c r="B22" s="48" t="s">
        <v>15</v>
      </c>
      <c r="C22" s="180"/>
      <c r="D22" s="49"/>
      <c r="E22" s="45">
        <f>IFERROR(C22/C$30,0)</f>
        <v>0</v>
      </c>
    </row>
    <row r="23" spans="2:5" x14ac:dyDescent="0.25">
      <c r="B23" s="48" t="s">
        <v>16</v>
      </c>
      <c r="C23" s="180"/>
      <c r="D23" s="49"/>
      <c r="E23" s="45">
        <f t="shared" ref="E23:E27" si="2">IFERROR(C23/C$30,0)</f>
        <v>0</v>
      </c>
    </row>
    <row r="24" spans="2:5" x14ac:dyDescent="0.25">
      <c r="B24" s="48" t="s">
        <v>17</v>
      </c>
      <c r="C24" s="180"/>
      <c r="D24" s="49"/>
      <c r="E24" s="45">
        <f t="shared" si="2"/>
        <v>0</v>
      </c>
    </row>
    <row r="25" spans="2:5" x14ac:dyDescent="0.25">
      <c r="B25" s="48" t="s">
        <v>18</v>
      </c>
      <c r="C25" s="180"/>
      <c r="D25" s="49"/>
      <c r="E25" s="45">
        <f t="shared" si="2"/>
        <v>0</v>
      </c>
    </row>
    <row r="26" spans="2:5" x14ac:dyDescent="0.25">
      <c r="B26" s="48" t="s">
        <v>19</v>
      </c>
      <c r="C26" s="180"/>
      <c r="D26" s="49"/>
      <c r="E26" s="45">
        <f t="shared" si="2"/>
        <v>0</v>
      </c>
    </row>
    <row r="27" spans="2:5" ht="15.75" thickBot="1" x14ac:dyDescent="0.3">
      <c r="B27" s="52" t="s">
        <v>20</v>
      </c>
      <c r="C27" s="180"/>
      <c r="D27" s="53"/>
      <c r="E27" s="45">
        <f t="shared" si="2"/>
        <v>0</v>
      </c>
    </row>
    <row r="28" spans="2:5" ht="16.5" thickTop="1" thickBot="1" x14ac:dyDescent="0.3">
      <c r="B28" s="57" t="s">
        <v>3</v>
      </c>
      <c r="C28" s="58">
        <f>SUM(C22:C27)</f>
        <v>0</v>
      </c>
      <c r="D28" s="59"/>
      <c r="E28" s="60">
        <f>IFERROR(SUM(E22:E27),0)</f>
        <v>0</v>
      </c>
    </row>
    <row r="29" spans="2:5" ht="16.5" thickTop="1" thickBot="1" x14ac:dyDescent="0.3">
      <c r="B29" s="56"/>
      <c r="C29" s="132"/>
      <c r="D29" s="132"/>
      <c r="E29" s="136"/>
    </row>
    <row r="30" spans="2:5" ht="16.5" thickTop="1" thickBot="1" x14ac:dyDescent="0.3">
      <c r="B30" s="57" t="s">
        <v>6</v>
      </c>
      <c r="C30" s="58">
        <f>SUM(C19,C28)</f>
        <v>0</v>
      </c>
      <c r="D30" s="61"/>
      <c r="E30" s="63">
        <f>IFERROR(SUM(E19,E28),0)</f>
        <v>0</v>
      </c>
    </row>
    <row r="31" spans="2:5" ht="66" customHeight="1" thickTop="1" thickBot="1" x14ac:dyDescent="0.3">
      <c r="B31" s="149" t="s">
        <v>160</v>
      </c>
      <c r="C31" s="150"/>
      <c r="D31" s="150"/>
      <c r="E31" s="151"/>
    </row>
    <row r="61" ht="16.5" customHeight="1" x14ac:dyDescent="0.25"/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41"/>
  <sheetViews>
    <sheetView showGridLines="0" showZeros="0" view="pageBreakPreview" topLeftCell="A5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41" t="s">
        <v>30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3"/>
    </row>
    <row r="4" spans="2:14" s="5" customFormat="1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6"/>
    </row>
    <row r="5" spans="2:14" s="5" customFormat="1" x14ac:dyDescent="0.25">
      <c r="B5" s="39"/>
      <c r="C5" s="147" t="s">
        <v>0</v>
      </c>
      <c r="D5" s="147"/>
      <c r="E5" s="147"/>
      <c r="F5" s="147" t="s">
        <v>1</v>
      </c>
      <c r="G5" s="147"/>
      <c r="H5" s="147"/>
      <c r="I5" s="147" t="s">
        <v>2</v>
      </c>
      <c r="J5" s="147"/>
      <c r="K5" s="147"/>
      <c r="L5" s="147" t="s">
        <v>3</v>
      </c>
      <c r="M5" s="147"/>
      <c r="N5" s="148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1.6250000000000001E-2</v>
      </c>
      <c r="D7" s="12">
        <f t="shared" ref="D7:D18" si="0">IFERROR(C7/C$19,0)</f>
        <v>0.21259842519685043</v>
      </c>
      <c r="E7" s="12">
        <f t="shared" ref="E7:E18" si="1">IFERROR(C7/C$30,0)</f>
        <v>8.1010905314176873E-2</v>
      </c>
      <c r="F7" s="11">
        <v>2.93981481481481E-3</v>
      </c>
      <c r="G7" s="12">
        <f t="shared" ref="G7:G18" si="2">IFERROR(F7/F$19,0)</f>
        <v>0.1952344350499613</v>
      </c>
      <c r="H7" s="12">
        <f t="shared" ref="H7:H18" si="3">IFERROR(F7/F$30,0)</f>
        <v>6.4795918367346717E-2</v>
      </c>
      <c r="I7" s="11">
        <v>8.0902777777777796E-3</v>
      </c>
      <c r="J7" s="12">
        <f t="shared" ref="J7:J18" si="4">IFERROR(I7/I$19,0)</f>
        <v>0.28824742268041231</v>
      </c>
      <c r="K7" s="12">
        <f t="shared" ref="K7:K18" si="5">IFERROR(I7/I$30,0)</f>
        <v>0.11218103033221</v>
      </c>
      <c r="L7" s="13">
        <f>SUM(C7,F7,I7)</f>
        <v>2.7280092592592592E-2</v>
      </c>
      <c r="M7" s="12">
        <f t="shared" ref="M7:M18" si="6">IFERROR(L7/L$19,0)</f>
        <v>0.22817037754114231</v>
      </c>
      <c r="N7" s="14">
        <f t="shared" ref="N7:N18" si="7">IFERROR(L7/L$30,0)</f>
        <v>8.5765228149334072E-2</v>
      </c>
    </row>
    <row r="8" spans="2:14" s="5" customFormat="1" x14ac:dyDescent="0.25">
      <c r="B8" s="131" t="s">
        <v>110</v>
      </c>
      <c r="C8" s="11">
        <v>8.3101851851851791E-3</v>
      </c>
      <c r="D8" s="12">
        <f t="shared" si="0"/>
        <v>0.10872198667474252</v>
      </c>
      <c r="E8" s="12">
        <f t="shared" si="1"/>
        <v>4.1428653857249961E-2</v>
      </c>
      <c r="F8" s="11">
        <v>6.8287037037037003E-4</v>
      </c>
      <c r="G8" s="12">
        <f t="shared" si="2"/>
        <v>4.5349730976172162E-2</v>
      </c>
      <c r="H8" s="12">
        <f t="shared" si="3"/>
        <v>1.5051020408163232E-2</v>
      </c>
      <c r="I8" s="11">
        <v>3.2754629629629601E-3</v>
      </c>
      <c r="J8" s="12">
        <f t="shared" si="4"/>
        <v>0.1167010309278349</v>
      </c>
      <c r="K8" s="12">
        <f t="shared" si="5"/>
        <v>4.5418070935644345E-2</v>
      </c>
      <c r="L8" s="13">
        <f t="shared" ref="L8:L16" si="8">SUM(C8,F8,I8)</f>
        <v>1.2268518518518508E-2</v>
      </c>
      <c r="M8" s="12">
        <f t="shared" si="6"/>
        <v>0.10261374636979663</v>
      </c>
      <c r="N8" s="14">
        <f t="shared" si="7"/>
        <v>3.8570700822356405E-2</v>
      </c>
    </row>
    <row r="9" spans="2:14" s="5" customFormat="1" x14ac:dyDescent="0.25">
      <c r="B9" s="10" t="s">
        <v>48</v>
      </c>
      <c r="C9" s="11">
        <v>1.0798611111111101E-2</v>
      </c>
      <c r="D9" s="12">
        <f t="shared" si="0"/>
        <v>0.1412780133252573</v>
      </c>
      <c r="E9" s="12">
        <f t="shared" si="1"/>
        <v>5.38341699844209E-2</v>
      </c>
      <c r="F9" s="11">
        <v>2.5810185185185198E-3</v>
      </c>
      <c r="G9" s="12">
        <f t="shared" si="2"/>
        <v>0.17140661029976953</v>
      </c>
      <c r="H9" s="12">
        <f t="shared" si="3"/>
        <v>5.6887755102040742E-2</v>
      </c>
      <c r="I9" s="11">
        <v>3.9467592592592601E-3</v>
      </c>
      <c r="J9" s="12">
        <f t="shared" si="4"/>
        <v>0.14061855670103091</v>
      </c>
      <c r="K9" s="12">
        <f t="shared" si="5"/>
        <v>5.4726368159204022E-2</v>
      </c>
      <c r="L9" s="13">
        <f t="shared" si="8"/>
        <v>1.7326388888888881E-2</v>
      </c>
      <c r="M9" s="12">
        <f t="shared" si="6"/>
        <v>0.14491771539206189</v>
      </c>
      <c r="N9" s="14">
        <f t="shared" si="7"/>
        <v>5.4472018048176939E-2</v>
      </c>
    </row>
    <row r="10" spans="2:14" s="5" customFormat="1" x14ac:dyDescent="0.25">
      <c r="B10" s="10" t="s">
        <v>11</v>
      </c>
      <c r="C10" s="11">
        <v>1.6701388888888901E-2</v>
      </c>
      <c r="D10" s="12">
        <f t="shared" si="0"/>
        <v>0.21850393700787421</v>
      </c>
      <c r="E10" s="12">
        <f t="shared" si="1"/>
        <v>8.3261208239570728E-2</v>
      </c>
      <c r="F10" s="11">
        <v>2.04861111111111E-3</v>
      </c>
      <c r="G10" s="12">
        <f t="shared" si="2"/>
        <v>0.13604919292851647</v>
      </c>
      <c r="H10" s="12">
        <f t="shared" si="3"/>
        <v>4.5153061224489692E-2</v>
      </c>
      <c r="I10" s="11">
        <v>7.6273148148148203E-3</v>
      </c>
      <c r="J10" s="12">
        <f t="shared" si="4"/>
        <v>0.27175257731958774</v>
      </c>
      <c r="K10" s="12">
        <f t="shared" si="5"/>
        <v>0.1057615150056172</v>
      </c>
      <c r="L10" s="13">
        <f t="shared" si="8"/>
        <v>2.6377314814814829E-2</v>
      </c>
      <c r="M10" s="12">
        <f t="shared" si="6"/>
        <v>0.22061955469506303</v>
      </c>
      <c r="N10" s="14">
        <f t="shared" si="7"/>
        <v>8.2927006768066386E-2</v>
      </c>
    </row>
    <row r="11" spans="2:14" s="5" customFormat="1" x14ac:dyDescent="0.25">
      <c r="B11" s="10" t="s">
        <v>12</v>
      </c>
      <c r="C11" s="11">
        <v>2.6967592592592599E-3</v>
      </c>
      <c r="D11" s="12">
        <f t="shared" si="0"/>
        <v>3.5281647486371907E-2</v>
      </c>
      <c r="E11" s="12">
        <f t="shared" si="1"/>
        <v>1.3444117477352717E-2</v>
      </c>
      <c r="F11" s="11">
        <v>6.5972222222222203E-4</v>
      </c>
      <c r="G11" s="12">
        <f t="shared" si="2"/>
        <v>4.3812451960030745E-2</v>
      </c>
      <c r="H11" s="12">
        <f t="shared" si="3"/>
        <v>1.4540816326530582E-2</v>
      </c>
      <c r="I11" s="11">
        <v>1.55092592592593E-3</v>
      </c>
      <c r="J11" s="12">
        <f t="shared" si="4"/>
        <v>5.5257731958763011E-2</v>
      </c>
      <c r="K11" s="12">
        <f t="shared" si="5"/>
        <v>2.1505376344086089E-2</v>
      </c>
      <c r="L11" s="13">
        <f t="shared" si="8"/>
        <v>4.9074074074074124E-3</v>
      </c>
      <c r="M11" s="12">
        <f t="shared" si="6"/>
        <v>4.1045498547918724E-2</v>
      </c>
      <c r="N11" s="14">
        <f t="shared" si="7"/>
        <v>1.5428280328942589E-2</v>
      </c>
    </row>
    <row r="12" spans="2:14" s="5" customFormat="1" x14ac:dyDescent="0.25">
      <c r="B12" s="10" t="s">
        <v>127</v>
      </c>
      <c r="C12" s="11">
        <v>2.1990740740740699E-3</v>
      </c>
      <c r="D12" s="12">
        <f t="shared" si="0"/>
        <v>2.8770442156268877E-2</v>
      </c>
      <c r="E12" s="12">
        <f t="shared" si="1"/>
        <v>1.0963014251918502E-2</v>
      </c>
      <c r="F12" s="11">
        <v>3.4722222222222202E-4</v>
      </c>
      <c r="G12" s="12">
        <f t="shared" si="2"/>
        <v>2.3059185242121437E-2</v>
      </c>
      <c r="H12" s="12">
        <f t="shared" si="3"/>
        <v>7.6530612244897784E-3</v>
      </c>
      <c r="I12" s="11">
        <v>1.2615740740740699E-3</v>
      </c>
      <c r="J12" s="12">
        <f t="shared" si="4"/>
        <v>4.4948453608247257E-2</v>
      </c>
      <c r="K12" s="12">
        <f t="shared" si="5"/>
        <v>1.7493179264965446E-2</v>
      </c>
      <c r="L12" s="13">
        <f t="shared" si="8"/>
        <v>3.8078703703703616E-3</v>
      </c>
      <c r="M12" s="12">
        <f t="shared" si="6"/>
        <v>3.1848983543078337E-2</v>
      </c>
      <c r="N12" s="14">
        <f t="shared" si="7"/>
        <v>1.1971472236372866E-2</v>
      </c>
    </row>
    <row r="13" spans="2:14" s="5" customFormat="1" x14ac:dyDescent="0.25">
      <c r="B13" s="10" t="s">
        <v>116</v>
      </c>
      <c r="C13" s="11">
        <v>5.09259259259259E-4</v>
      </c>
      <c r="D13" s="12">
        <f t="shared" si="0"/>
        <v>6.6626287098728015E-3</v>
      </c>
      <c r="E13" s="12">
        <f t="shared" si="1"/>
        <v>2.538803300444288E-3</v>
      </c>
      <c r="F13" s="11">
        <v>1.38888888888889E-4</v>
      </c>
      <c r="G13" s="12">
        <f t="shared" si="2"/>
        <v>9.2236740968485876E-3</v>
      </c>
      <c r="H13" s="12">
        <f t="shared" si="3"/>
        <v>3.0612244897959156E-3</v>
      </c>
      <c r="I13" s="11">
        <v>3.7037037037037003E-4</v>
      </c>
      <c r="J13" s="12">
        <f t="shared" si="4"/>
        <v>1.3195876288659777E-2</v>
      </c>
      <c r="K13" s="12">
        <f t="shared" si="5"/>
        <v>5.1356122612742717E-3</v>
      </c>
      <c r="L13" s="13">
        <f>SUM(C13,F13,I13)</f>
        <v>1.018518518518518E-3</v>
      </c>
      <c r="M13" s="12">
        <f t="shared" si="6"/>
        <v>8.5188770571151939E-3</v>
      </c>
      <c r="N13" s="14">
        <f t="shared" si="7"/>
        <v>3.2020959173277024E-3</v>
      </c>
    </row>
    <row r="14" spans="2:14" s="5" customFormat="1" x14ac:dyDescent="0.25">
      <c r="B14" s="10" t="s">
        <v>117</v>
      </c>
      <c r="C14" s="11">
        <v>1.8518518518518501E-4</v>
      </c>
      <c r="D14" s="12">
        <f t="shared" si="0"/>
        <v>2.4227740763173816E-3</v>
      </c>
      <c r="E14" s="12">
        <f t="shared" si="1"/>
        <v>9.2320120016155889E-4</v>
      </c>
      <c r="F14" s="11">
        <v>1.2731481481481499E-4</v>
      </c>
      <c r="G14" s="12">
        <f t="shared" si="2"/>
        <v>8.4550345887778773E-3</v>
      </c>
      <c r="H14" s="12">
        <f t="shared" si="3"/>
        <v>2.8061224489795908E-3</v>
      </c>
      <c r="I14" s="11">
        <v>1.8518518518518501E-4</v>
      </c>
      <c r="J14" s="12">
        <f t="shared" si="4"/>
        <v>6.5979381443298886E-3</v>
      </c>
      <c r="K14" s="12">
        <f t="shared" si="5"/>
        <v>2.5678061306371358E-3</v>
      </c>
      <c r="L14" s="13">
        <f t="shared" si="8"/>
        <v>4.9768518518518499E-4</v>
      </c>
      <c r="M14" s="12">
        <f t="shared" si="6"/>
        <v>4.162633107454016E-3</v>
      </c>
      <c r="N14" s="14">
        <f t="shared" si="7"/>
        <v>1.5646605050578547E-3</v>
      </c>
    </row>
    <row r="15" spans="2:14" s="5" customFormat="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>SUM(C15,F15,I15)</f>
        <v>0</v>
      </c>
      <c r="M15" s="12">
        <f t="shared" si="6"/>
        <v>0</v>
      </c>
      <c r="N15" s="14">
        <f t="shared" si="7"/>
        <v>0</v>
      </c>
    </row>
    <row r="16" spans="2:14" s="5" customFormat="1" x14ac:dyDescent="0.25">
      <c r="B16" s="10" t="s">
        <v>141</v>
      </c>
      <c r="C16" s="11">
        <v>9.7222222222222198E-4</v>
      </c>
      <c r="D16" s="12">
        <f t="shared" si="0"/>
        <v>1.2719563900666262E-2</v>
      </c>
      <c r="E16" s="12">
        <f t="shared" si="1"/>
        <v>4.846806300848187E-3</v>
      </c>
      <c r="F16" s="11">
        <v>1.9675925925925899E-4</v>
      </c>
      <c r="G16" s="12">
        <f t="shared" si="2"/>
        <v>1.3066871637202137E-2</v>
      </c>
      <c r="H16" s="12">
        <f t="shared" si="3"/>
        <v>4.3367346938775371E-3</v>
      </c>
      <c r="I16" s="11">
        <v>5.78703703703704E-4</v>
      </c>
      <c r="J16" s="12">
        <f t="shared" si="4"/>
        <v>2.0618556701030931E-2</v>
      </c>
      <c r="K16" s="12">
        <f t="shared" si="5"/>
        <v>8.0243941582410615E-3</v>
      </c>
      <c r="L16" s="13">
        <f t="shared" si="8"/>
        <v>1.747685185185185E-3</v>
      </c>
      <c r="M16" s="12">
        <f t="shared" si="6"/>
        <v>1.4617618586640851E-2</v>
      </c>
      <c r="N16" s="14">
        <f t="shared" si="7"/>
        <v>5.4945054945054915E-3</v>
      </c>
    </row>
    <row r="17" spans="2:14" s="5" customFormat="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>SUM(C17,F17,I17)</f>
        <v>0</v>
      </c>
      <c r="M17" s="12">
        <f t="shared" si="6"/>
        <v>0</v>
      </c>
      <c r="N17" s="14">
        <f t="shared" si="7"/>
        <v>0</v>
      </c>
    </row>
    <row r="18" spans="2:14" s="5" customFormat="1" ht="15.75" thickBot="1" x14ac:dyDescent="0.3">
      <c r="B18" s="10" t="s">
        <v>13</v>
      </c>
      <c r="C18" s="11">
        <v>1.7812499999999998E-2</v>
      </c>
      <c r="D18" s="12">
        <f t="shared" si="0"/>
        <v>0.23304058146577833</v>
      </c>
      <c r="E18" s="12">
        <f t="shared" si="1"/>
        <v>8.8800415440540015E-2</v>
      </c>
      <c r="F18" s="11">
        <v>5.3356481481481501E-3</v>
      </c>
      <c r="G18" s="12">
        <f t="shared" si="2"/>
        <v>0.35434281322059974</v>
      </c>
      <c r="H18" s="12">
        <f t="shared" si="3"/>
        <v>0.11760204081632637</v>
      </c>
      <c r="I18" s="11">
        <v>1.1805555555555599E-3</v>
      </c>
      <c r="J18" s="12">
        <f t="shared" si="4"/>
        <v>4.2061855670103232E-2</v>
      </c>
      <c r="K18" s="12">
        <f t="shared" si="5"/>
        <v>1.6369764082811815E-2</v>
      </c>
      <c r="L18" s="13">
        <f>SUM(C18,F18,I18)</f>
        <v>2.4328703703703707E-2</v>
      </c>
      <c r="M18" s="12">
        <f t="shared" si="6"/>
        <v>0.20348499515972895</v>
      </c>
      <c r="N18" s="14">
        <f t="shared" si="7"/>
        <v>7.6486427479804941E-2</v>
      </c>
    </row>
    <row r="19" spans="2:14" s="5" customFormat="1" ht="16.5" thickTop="1" thickBot="1" x14ac:dyDescent="0.3">
      <c r="B19" s="31" t="s">
        <v>3</v>
      </c>
      <c r="C19" s="32">
        <f>SUM(C7:C18)</f>
        <v>7.6435185185185175E-2</v>
      </c>
      <c r="D19" s="33">
        <f>IFERROR(SUM(D7:D18),0)</f>
        <v>1</v>
      </c>
      <c r="E19" s="33">
        <f>IFERROR(SUM(E7:E18),0)</f>
        <v>0.38105129536668364</v>
      </c>
      <c r="F19" s="32">
        <f>SUM(F7:F18)</f>
        <v>1.5057870370370367E-2</v>
      </c>
      <c r="G19" s="33">
        <f>IFERROR(SUM(G7:G18),0)</f>
        <v>0.99999999999999978</v>
      </c>
      <c r="H19" s="33">
        <f>IFERROR(SUM(H7:H18),0)</f>
        <v>0.33188775510204022</v>
      </c>
      <c r="I19" s="32">
        <f>SUM(I7:I18)</f>
        <v>2.806712962962964E-2</v>
      </c>
      <c r="J19" s="33">
        <f>IFERROR(SUM(J7:J18),0)</f>
        <v>1</v>
      </c>
      <c r="K19" s="33">
        <f>IFERROR(SUM(K7:K18),0)</f>
        <v>0.38918311667469146</v>
      </c>
      <c r="L19" s="32">
        <f>SUM(L7:L18)</f>
        <v>0.11956018518518519</v>
      </c>
      <c r="M19" s="33">
        <f>IFERROR(SUM(M7:M18),0)</f>
        <v>0.99999999999999989</v>
      </c>
      <c r="N19" s="34">
        <f>IFERROR(SUM(N7:N18),0)</f>
        <v>0.37588239574994525</v>
      </c>
    </row>
    <row r="20" spans="2:14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6" t="s">
        <v>5</v>
      </c>
      <c r="L21" s="16" t="s">
        <v>53</v>
      </c>
      <c r="M21" s="16" t="s">
        <v>5</v>
      </c>
      <c r="N21" s="17" t="s">
        <v>5</v>
      </c>
    </row>
    <row r="22" spans="2:14" s="5" customFormat="1" x14ac:dyDescent="0.25">
      <c r="B22" s="18" t="s">
        <v>15</v>
      </c>
      <c r="C22" s="11">
        <v>3.6087962962963002E-2</v>
      </c>
      <c r="D22" s="19"/>
      <c r="E22" s="12">
        <f>IFERROR(C22/C$30,0)</f>
        <v>0.17990883388148415</v>
      </c>
      <c r="F22" s="11">
        <v>1.2071759259259299E-2</v>
      </c>
      <c r="G22" s="19"/>
      <c r="H22" s="12">
        <f>IFERROR(F22/F$30,0)</f>
        <v>0.26607142857142901</v>
      </c>
      <c r="I22" s="11">
        <v>1.42824074074074E-2</v>
      </c>
      <c r="J22" s="19"/>
      <c r="K22" s="12">
        <f>IFERROR(I22/I$30,0)</f>
        <v>0.19804204782538917</v>
      </c>
      <c r="L22" s="13">
        <f>SUM(C22,F22,I22)</f>
        <v>6.2442129629629695E-2</v>
      </c>
      <c r="M22" s="19"/>
      <c r="N22" s="14">
        <f>IFERROR(L22/L$30,0)</f>
        <v>0.19631031220435205</v>
      </c>
    </row>
    <row r="23" spans="2:14" s="5" customFormat="1" x14ac:dyDescent="0.25">
      <c r="B23" s="18" t="s">
        <v>16</v>
      </c>
      <c r="C23" s="11">
        <v>1.6087962962963E-3</v>
      </c>
      <c r="D23" s="19"/>
      <c r="E23" s="12">
        <f t="shared" ref="E23:E27" si="9">IFERROR(C23/C$30,0)</f>
        <v>8.0203104264035679E-3</v>
      </c>
      <c r="F23" s="11">
        <v>5.4398148148148101E-4</v>
      </c>
      <c r="G23" s="19"/>
      <c r="H23" s="12">
        <f t="shared" ref="H23:H27" si="10">IFERROR(F23/F$30,0)</f>
        <v>1.1989795918367315E-2</v>
      </c>
      <c r="I23" s="11">
        <v>7.7546296296296304E-4</v>
      </c>
      <c r="J23" s="19"/>
      <c r="K23" s="12">
        <f t="shared" ref="K23:K27" si="11">IFERROR(I23/I$30,0)</f>
        <v>1.0752688172043017E-2</v>
      </c>
      <c r="L23" s="13">
        <f t="shared" ref="L23:L27" si="12">SUM(C23,F23,I23)</f>
        <v>2.9282407407407443E-3</v>
      </c>
      <c r="M23" s="19"/>
      <c r="N23" s="14">
        <f t="shared" ref="N23:N27" si="13">IFERROR(L23/L$30,0)</f>
        <v>9.2060257623171604E-3</v>
      </c>
    </row>
    <row r="24" spans="2:14" s="5" customFormat="1" x14ac:dyDescent="0.25">
      <c r="B24" s="18" t="s">
        <v>17</v>
      </c>
      <c r="C24" s="11">
        <v>2.0370370370370399E-3</v>
      </c>
      <c r="D24" s="19"/>
      <c r="E24" s="12">
        <f t="shared" si="9"/>
        <v>1.0155213201777171E-2</v>
      </c>
      <c r="F24" s="11">
        <v>4.1666666666666702E-4</v>
      </c>
      <c r="G24" s="19"/>
      <c r="H24" s="12">
        <f t="shared" si="10"/>
        <v>9.1836734693877473E-3</v>
      </c>
      <c r="I24" s="11">
        <v>1.5625000000000001E-3</v>
      </c>
      <c r="J24" s="19"/>
      <c r="K24" s="12">
        <f t="shared" si="11"/>
        <v>2.1665864227250854E-2</v>
      </c>
      <c r="L24" s="13">
        <f t="shared" si="12"/>
        <v>4.0162037037037076E-3</v>
      </c>
      <c r="M24" s="19"/>
      <c r="N24" s="14">
        <f t="shared" si="13"/>
        <v>1.2626446401280845E-2</v>
      </c>
    </row>
    <row r="25" spans="2:14" s="5" customFormat="1" x14ac:dyDescent="0.25">
      <c r="B25" s="18" t="s">
        <v>18</v>
      </c>
      <c r="C25" s="11">
        <v>3.9965277777777801E-2</v>
      </c>
      <c r="D25" s="19"/>
      <c r="E25" s="12">
        <f t="shared" si="9"/>
        <v>0.19923835900986672</v>
      </c>
      <c r="F25" s="11">
        <v>1.0243055555555601E-2</v>
      </c>
      <c r="G25" s="19"/>
      <c r="H25" s="12">
        <f t="shared" si="10"/>
        <v>0.22576530612244958</v>
      </c>
      <c r="I25" s="11">
        <v>1.7129629629629599E-2</v>
      </c>
      <c r="J25" s="19"/>
      <c r="K25" s="12">
        <f t="shared" si="11"/>
        <v>0.23752206708393486</v>
      </c>
      <c r="L25" s="13">
        <f t="shared" si="12"/>
        <v>6.7337962962963002E-2</v>
      </c>
      <c r="M25" s="19"/>
      <c r="N25" s="14">
        <f t="shared" si="13"/>
        <v>0.21170220507968857</v>
      </c>
    </row>
    <row r="26" spans="2:14" s="5" customFormat="1" x14ac:dyDescent="0.25">
      <c r="B26" s="18" t="s">
        <v>19</v>
      </c>
      <c r="C26" s="11">
        <v>4.3726851851851899E-2</v>
      </c>
      <c r="D26" s="19"/>
      <c r="E26" s="12">
        <f t="shared" si="9"/>
        <v>0.21799088338814854</v>
      </c>
      <c r="F26" s="11">
        <v>6.8634259259259299E-3</v>
      </c>
      <c r="G26" s="19"/>
      <c r="H26" s="12">
        <f t="shared" si="10"/>
        <v>0.15127551020408145</v>
      </c>
      <c r="I26" s="11">
        <v>9.8148148148148092E-3</v>
      </c>
      <c r="J26" s="19"/>
      <c r="K26" s="12">
        <f t="shared" si="11"/>
        <v>0.13609372492376826</v>
      </c>
      <c r="L26" s="13">
        <f t="shared" si="12"/>
        <v>6.0405092592592642E-2</v>
      </c>
      <c r="M26" s="19"/>
      <c r="N26" s="14">
        <f t="shared" si="13"/>
        <v>0.18990612036969662</v>
      </c>
    </row>
    <row r="27" spans="2:14" s="5" customFormat="1" ht="15.75" thickBot="1" x14ac:dyDescent="0.3">
      <c r="B27" s="23" t="s">
        <v>20</v>
      </c>
      <c r="C27" s="20">
        <v>7.2916666666666703E-4</v>
      </c>
      <c r="D27" s="24"/>
      <c r="E27" s="21">
        <f t="shared" si="9"/>
        <v>3.6351047256361433E-3</v>
      </c>
      <c r="F27" s="20">
        <v>1.7361111111111101E-4</v>
      </c>
      <c r="G27" s="24"/>
      <c r="H27" s="21">
        <f t="shared" si="10"/>
        <v>3.8265306122448892E-3</v>
      </c>
      <c r="I27" s="20">
        <v>4.8611111111111099E-4</v>
      </c>
      <c r="J27" s="24"/>
      <c r="K27" s="21">
        <f t="shared" si="11"/>
        <v>6.740491092922486E-3</v>
      </c>
      <c r="L27" s="13">
        <f t="shared" si="12"/>
        <v>1.3888888888888892E-3</v>
      </c>
      <c r="M27" s="24"/>
      <c r="N27" s="22">
        <f t="shared" si="13"/>
        <v>4.3664944327195974E-3</v>
      </c>
    </row>
    <row r="28" spans="2:14" s="5" customFormat="1" ht="16.5" thickTop="1" thickBot="1" x14ac:dyDescent="0.3">
      <c r="B28" s="31" t="s">
        <v>3</v>
      </c>
      <c r="C28" s="32">
        <f>SUM(C22:C27)</f>
        <v>0.12415509259259272</v>
      </c>
      <c r="D28" s="33"/>
      <c r="E28" s="33">
        <f>IFERROR(SUM(E22:E27),0)</f>
        <v>0.6189487046333163</v>
      </c>
      <c r="F28" s="32">
        <f>SUM(F22:F27)</f>
        <v>3.0312500000000086E-2</v>
      </c>
      <c r="G28" s="33"/>
      <c r="H28" s="33">
        <f>IFERROR(SUM(H22:H27),0)</f>
        <v>0.66811224489796006</v>
      </c>
      <c r="I28" s="32">
        <f>SUM(I22:I27)</f>
        <v>4.4050925925925882E-2</v>
      </c>
      <c r="J28" s="33"/>
      <c r="K28" s="33">
        <f>IFERROR(SUM(K22:K27),0)</f>
        <v>0.6108168833253087</v>
      </c>
      <c r="L28" s="32">
        <f>SUM(L22:L27)</f>
        <v>0.19851851851851865</v>
      </c>
      <c r="M28" s="33"/>
      <c r="N28" s="34">
        <f>IFERROR(SUM(N22:N27),0)</f>
        <v>0.6241176042500548</v>
      </c>
    </row>
    <row r="29" spans="2:14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 x14ac:dyDescent="0.3">
      <c r="B30" s="31" t="s">
        <v>6</v>
      </c>
      <c r="C30" s="32">
        <f>SUM(C19,C28)</f>
        <v>0.20059027777777788</v>
      </c>
      <c r="D30" s="35"/>
      <c r="E30" s="36">
        <f>IFERROR(SUM(E19,E28),0)</f>
        <v>1</v>
      </c>
      <c r="F30" s="32">
        <f>SUM(F19,F28)</f>
        <v>4.537037037037045E-2</v>
      </c>
      <c r="G30" s="35"/>
      <c r="H30" s="36">
        <f>IFERROR(SUM(H19,H28),0)</f>
        <v>1.0000000000000002</v>
      </c>
      <c r="I30" s="32">
        <f>SUM(I19,I28)</f>
        <v>7.2118055555555519E-2</v>
      </c>
      <c r="J30" s="35"/>
      <c r="K30" s="36">
        <f>IFERROR(SUM(K19,K28),0)</f>
        <v>1.0000000000000002</v>
      </c>
      <c r="L30" s="37">
        <f>SUM(L19,L28)</f>
        <v>0.31807870370370384</v>
      </c>
      <c r="M30" s="35"/>
      <c r="N30" s="38">
        <f>IFERROR(SUM(N19,N28),0)</f>
        <v>1</v>
      </c>
    </row>
    <row r="31" spans="2:14" s="5" customFormat="1" ht="66" customHeight="1" thickTop="1" thickBot="1" x14ac:dyDescent="0.3">
      <c r="B31" s="138" t="s">
        <v>125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40"/>
    </row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
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2" t="s">
        <v>164</v>
      </c>
      <c r="C3" s="153"/>
      <c r="D3" s="153"/>
      <c r="E3" s="154"/>
    </row>
    <row r="4" spans="2:5" x14ac:dyDescent="0.25">
      <c r="B4" s="155" t="s">
        <v>153</v>
      </c>
      <c r="C4" s="156"/>
      <c r="D4" s="156"/>
      <c r="E4" s="157"/>
    </row>
    <row r="5" spans="2:5" x14ac:dyDescent="0.25">
      <c r="B5" s="50"/>
      <c r="C5" s="156" t="s">
        <v>21</v>
      </c>
      <c r="D5" s="156"/>
      <c r="E5" s="157"/>
    </row>
    <row r="6" spans="2:5" x14ac:dyDescent="0.25">
      <c r="B6" s="13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9" t="s">
        <v>37</v>
      </c>
      <c r="C7" s="180"/>
      <c r="D7" s="43">
        <f t="shared" ref="D7:D18" si="0">IFERROR(C7/C$19,0)</f>
        <v>0</v>
      </c>
      <c r="E7" s="45">
        <f t="shared" ref="E7:E18" si="1">IFERROR(C7/C$30,0)</f>
        <v>0</v>
      </c>
    </row>
    <row r="8" spans="2:5" x14ac:dyDescent="0.25">
      <c r="B8" s="181" t="s">
        <v>110</v>
      </c>
      <c r="C8" s="180"/>
      <c r="D8" s="43">
        <f t="shared" si="0"/>
        <v>0</v>
      </c>
      <c r="E8" s="45">
        <f t="shared" si="1"/>
        <v>0</v>
      </c>
    </row>
    <row r="9" spans="2:5" x14ac:dyDescent="0.25">
      <c r="B9" s="179" t="s">
        <v>48</v>
      </c>
      <c r="C9" s="180"/>
      <c r="D9" s="43">
        <f t="shared" si="0"/>
        <v>0</v>
      </c>
      <c r="E9" s="45">
        <f t="shared" si="1"/>
        <v>0</v>
      </c>
    </row>
    <row r="10" spans="2:5" x14ac:dyDescent="0.25">
      <c r="B10" s="179" t="s">
        <v>11</v>
      </c>
      <c r="C10" s="180"/>
      <c r="D10" s="43">
        <f t="shared" si="0"/>
        <v>0</v>
      </c>
      <c r="E10" s="45">
        <f t="shared" si="1"/>
        <v>0</v>
      </c>
    </row>
    <row r="11" spans="2:5" x14ac:dyDescent="0.25">
      <c r="B11" s="179" t="s">
        <v>12</v>
      </c>
      <c r="C11" s="180"/>
      <c r="D11" s="43">
        <f t="shared" si="0"/>
        <v>0</v>
      </c>
      <c r="E11" s="45">
        <f t="shared" si="1"/>
        <v>0</v>
      </c>
    </row>
    <row r="12" spans="2:5" x14ac:dyDescent="0.25">
      <c r="B12" s="179" t="s">
        <v>127</v>
      </c>
      <c r="C12" s="180"/>
      <c r="D12" s="43">
        <f t="shared" si="0"/>
        <v>0</v>
      </c>
      <c r="E12" s="45">
        <f t="shared" si="1"/>
        <v>0</v>
      </c>
    </row>
    <row r="13" spans="2:5" x14ac:dyDescent="0.25">
      <c r="B13" s="179" t="s">
        <v>116</v>
      </c>
      <c r="C13" s="180"/>
      <c r="D13" s="43">
        <f t="shared" si="0"/>
        <v>0</v>
      </c>
      <c r="E13" s="45">
        <f t="shared" si="1"/>
        <v>0</v>
      </c>
    </row>
    <row r="14" spans="2:5" x14ac:dyDescent="0.25">
      <c r="B14" s="179" t="s">
        <v>117</v>
      </c>
      <c r="C14" s="180"/>
      <c r="D14" s="43">
        <f t="shared" si="0"/>
        <v>0</v>
      </c>
      <c r="E14" s="45">
        <f t="shared" si="1"/>
        <v>0</v>
      </c>
    </row>
    <row r="15" spans="2:5" x14ac:dyDescent="0.25">
      <c r="B15" s="179" t="s">
        <v>152</v>
      </c>
      <c r="C15" s="180"/>
      <c r="D15" s="43">
        <f t="shared" si="0"/>
        <v>0</v>
      </c>
      <c r="E15" s="45">
        <f t="shared" si="1"/>
        <v>0</v>
      </c>
    </row>
    <row r="16" spans="2:5" x14ac:dyDescent="0.25">
      <c r="B16" s="179" t="s">
        <v>141</v>
      </c>
      <c r="C16" s="180"/>
      <c r="D16" s="43">
        <f t="shared" si="0"/>
        <v>0</v>
      </c>
      <c r="E16" s="45">
        <f t="shared" si="1"/>
        <v>0</v>
      </c>
    </row>
    <row r="17" spans="2:5" x14ac:dyDescent="0.25">
      <c r="B17" s="179" t="s">
        <v>128</v>
      </c>
      <c r="C17" s="180"/>
      <c r="D17" s="43">
        <f t="shared" si="0"/>
        <v>0</v>
      </c>
      <c r="E17" s="45">
        <f t="shared" si="1"/>
        <v>0</v>
      </c>
    </row>
    <row r="18" spans="2:5" ht="15.75" thickBot="1" x14ac:dyDescent="0.3">
      <c r="B18" s="179" t="s">
        <v>13</v>
      </c>
      <c r="C18" s="180"/>
      <c r="D18" s="43">
        <f t="shared" si="0"/>
        <v>0</v>
      </c>
      <c r="E18" s="45">
        <f t="shared" si="1"/>
        <v>0</v>
      </c>
    </row>
    <row r="19" spans="2:5" ht="16.5" thickTop="1" thickBot="1" x14ac:dyDescent="0.3">
      <c r="B19" s="57" t="s">
        <v>3</v>
      </c>
      <c r="C19" s="58">
        <f>SUM(C7:C18)</f>
        <v>0</v>
      </c>
      <c r="D19" s="59">
        <f>IFERROR(SUM(D7:D18),0)</f>
        <v>0</v>
      </c>
      <c r="E19" s="60">
        <f>IFERROR(SUM(E7:E18),0)</f>
        <v>0</v>
      </c>
    </row>
    <row r="20" spans="2:5" ht="15.75" thickTop="1" x14ac:dyDescent="0.25">
      <c r="B20" s="54"/>
      <c r="C20" s="55"/>
      <c r="D20" s="55"/>
      <c r="E20" s="65"/>
    </row>
    <row r="21" spans="2:5" x14ac:dyDescent="0.25">
      <c r="B21" s="40" t="s">
        <v>14</v>
      </c>
      <c r="C21" s="41" t="s">
        <v>4</v>
      </c>
      <c r="D21" s="46"/>
      <c r="E21" s="47" t="s">
        <v>5</v>
      </c>
    </row>
    <row r="22" spans="2:5" x14ac:dyDescent="0.25">
      <c r="B22" s="48" t="s">
        <v>15</v>
      </c>
      <c r="C22" s="180"/>
      <c r="D22" s="49"/>
      <c r="E22" s="45">
        <f>IFERROR(C22/C$30,0)</f>
        <v>0</v>
      </c>
    </row>
    <row r="23" spans="2:5" x14ac:dyDescent="0.25">
      <c r="B23" s="48" t="s">
        <v>16</v>
      </c>
      <c r="C23" s="180"/>
      <c r="D23" s="49"/>
      <c r="E23" s="45">
        <f t="shared" ref="E23:E27" si="2">IFERROR(C23/C$30,0)</f>
        <v>0</v>
      </c>
    </row>
    <row r="24" spans="2:5" x14ac:dyDescent="0.25">
      <c r="B24" s="48" t="s">
        <v>17</v>
      </c>
      <c r="C24" s="180"/>
      <c r="D24" s="49"/>
      <c r="E24" s="45">
        <f t="shared" si="2"/>
        <v>0</v>
      </c>
    </row>
    <row r="25" spans="2:5" x14ac:dyDescent="0.25">
      <c r="B25" s="48" t="s">
        <v>18</v>
      </c>
      <c r="C25" s="180"/>
      <c r="D25" s="49"/>
      <c r="E25" s="45">
        <f t="shared" si="2"/>
        <v>0</v>
      </c>
    </row>
    <row r="26" spans="2:5" x14ac:dyDescent="0.25">
      <c r="B26" s="48" t="s">
        <v>19</v>
      </c>
      <c r="C26" s="180"/>
      <c r="D26" s="49"/>
      <c r="E26" s="45">
        <f t="shared" si="2"/>
        <v>0</v>
      </c>
    </row>
    <row r="27" spans="2:5" ht="15.75" thickBot="1" x14ac:dyDescent="0.3">
      <c r="B27" s="52" t="s">
        <v>20</v>
      </c>
      <c r="C27" s="180"/>
      <c r="D27" s="53"/>
      <c r="E27" s="45">
        <f t="shared" si="2"/>
        <v>0</v>
      </c>
    </row>
    <row r="28" spans="2:5" ht="16.5" thickTop="1" thickBot="1" x14ac:dyDescent="0.3">
      <c r="B28" s="57" t="s">
        <v>3</v>
      </c>
      <c r="C28" s="58">
        <f>SUM(C22:C27)</f>
        <v>0</v>
      </c>
      <c r="D28" s="59"/>
      <c r="E28" s="60">
        <f>IFERROR(SUM(E22:E27),0)</f>
        <v>0</v>
      </c>
    </row>
    <row r="29" spans="2:5" ht="16.5" thickTop="1" thickBot="1" x14ac:dyDescent="0.3">
      <c r="B29" s="56"/>
      <c r="C29" s="29"/>
      <c r="D29" s="29"/>
      <c r="E29" s="66"/>
    </row>
    <row r="30" spans="2:5" ht="16.5" thickTop="1" thickBot="1" x14ac:dyDescent="0.3">
      <c r="B30" s="57" t="s">
        <v>6</v>
      </c>
      <c r="C30" s="58">
        <f>SUM(C19,C28)</f>
        <v>0</v>
      </c>
      <c r="D30" s="61"/>
      <c r="E30" s="63">
        <f>IFERROR(SUM(E19,E28),0)</f>
        <v>0</v>
      </c>
    </row>
    <row r="31" spans="2:5" ht="66" customHeight="1" thickTop="1" thickBot="1" x14ac:dyDescent="0.3">
      <c r="B31" s="149" t="s">
        <v>165</v>
      </c>
      <c r="C31" s="150"/>
      <c r="D31" s="150"/>
      <c r="E31" s="151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2" t="s">
        <v>166</v>
      </c>
      <c r="C3" s="153"/>
      <c r="D3" s="153"/>
      <c r="E3" s="154"/>
    </row>
    <row r="4" spans="2:5" x14ac:dyDescent="0.25">
      <c r="B4" s="155" t="s">
        <v>153</v>
      </c>
      <c r="C4" s="156"/>
      <c r="D4" s="156"/>
      <c r="E4" s="157"/>
    </row>
    <row r="5" spans="2:5" x14ac:dyDescent="0.25">
      <c r="B5" s="50"/>
      <c r="C5" s="156" t="s">
        <v>23</v>
      </c>
      <c r="D5" s="156"/>
      <c r="E5" s="157"/>
    </row>
    <row r="6" spans="2:5" x14ac:dyDescent="0.25">
      <c r="B6" s="13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9" t="s">
        <v>37</v>
      </c>
      <c r="C7" s="180"/>
      <c r="D7" s="43">
        <f t="shared" ref="D7:D18" si="0">IFERROR(C7/C$19,0)</f>
        <v>0</v>
      </c>
      <c r="E7" s="45">
        <f t="shared" ref="E7:E18" si="1">IFERROR(C7/C$30,0)</f>
        <v>0</v>
      </c>
    </row>
    <row r="8" spans="2:5" x14ac:dyDescent="0.25">
      <c r="B8" s="181" t="s">
        <v>110</v>
      </c>
      <c r="C8" s="180"/>
      <c r="D8" s="43">
        <f t="shared" si="0"/>
        <v>0</v>
      </c>
      <c r="E8" s="45">
        <f t="shared" si="1"/>
        <v>0</v>
      </c>
    </row>
    <row r="9" spans="2:5" x14ac:dyDescent="0.25">
      <c r="B9" s="179" t="s">
        <v>48</v>
      </c>
      <c r="C9" s="180"/>
      <c r="D9" s="43">
        <f t="shared" si="0"/>
        <v>0</v>
      </c>
      <c r="E9" s="45">
        <f t="shared" si="1"/>
        <v>0</v>
      </c>
    </row>
    <row r="10" spans="2:5" x14ac:dyDescent="0.25">
      <c r="B10" s="179" t="s">
        <v>11</v>
      </c>
      <c r="C10" s="180"/>
      <c r="D10" s="43">
        <f t="shared" si="0"/>
        <v>0</v>
      </c>
      <c r="E10" s="45">
        <f t="shared" si="1"/>
        <v>0</v>
      </c>
    </row>
    <row r="11" spans="2:5" x14ac:dyDescent="0.25">
      <c r="B11" s="179" t="s">
        <v>12</v>
      </c>
      <c r="C11" s="180"/>
      <c r="D11" s="43">
        <f t="shared" si="0"/>
        <v>0</v>
      </c>
      <c r="E11" s="45">
        <f t="shared" si="1"/>
        <v>0</v>
      </c>
    </row>
    <row r="12" spans="2:5" x14ac:dyDescent="0.25">
      <c r="B12" s="179" t="s">
        <v>127</v>
      </c>
      <c r="C12" s="180"/>
      <c r="D12" s="43">
        <f t="shared" si="0"/>
        <v>0</v>
      </c>
      <c r="E12" s="45">
        <f t="shared" si="1"/>
        <v>0</v>
      </c>
    </row>
    <row r="13" spans="2:5" x14ac:dyDescent="0.25">
      <c r="B13" s="179" t="s">
        <v>116</v>
      </c>
      <c r="C13" s="180"/>
      <c r="D13" s="43">
        <f t="shared" si="0"/>
        <v>0</v>
      </c>
      <c r="E13" s="45">
        <f t="shared" si="1"/>
        <v>0</v>
      </c>
    </row>
    <row r="14" spans="2:5" x14ac:dyDescent="0.25">
      <c r="B14" s="179" t="s">
        <v>117</v>
      </c>
      <c r="C14" s="180"/>
      <c r="D14" s="43">
        <f t="shared" si="0"/>
        <v>0</v>
      </c>
      <c r="E14" s="45">
        <f t="shared" si="1"/>
        <v>0</v>
      </c>
    </row>
    <row r="15" spans="2:5" x14ac:dyDescent="0.25">
      <c r="B15" s="179" t="s">
        <v>152</v>
      </c>
      <c r="C15" s="180"/>
      <c r="D15" s="43">
        <f t="shared" si="0"/>
        <v>0</v>
      </c>
      <c r="E15" s="45">
        <f t="shared" si="1"/>
        <v>0</v>
      </c>
    </row>
    <row r="16" spans="2:5" x14ac:dyDescent="0.25">
      <c r="B16" s="179" t="s">
        <v>141</v>
      </c>
      <c r="C16" s="180"/>
      <c r="D16" s="43">
        <f t="shared" si="0"/>
        <v>0</v>
      </c>
      <c r="E16" s="45">
        <f t="shared" si="1"/>
        <v>0</v>
      </c>
    </row>
    <row r="17" spans="2:5" x14ac:dyDescent="0.25">
      <c r="B17" s="179" t="s">
        <v>128</v>
      </c>
      <c r="C17" s="180"/>
      <c r="D17" s="43">
        <f t="shared" si="0"/>
        <v>0</v>
      </c>
      <c r="E17" s="45">
        <f t="shared" si="1"/>
        <v>0</v>
      </c>
    </row>
    <row r="18" spans="2:5" ht="15.75" thickBot="1" x14ac:dyDescent="0.3">
      <c r="B18" s="179" t="s">
        <v>13</v>
      </c>
      <c r="C18" s="180"/>
      <c r="D18" s="43">
        <f t="shared" si="0"/>
        <v>0</v>
      </c>
      <c r="E18" s="45">
        <f t="shared" si="1"/>
        <v>0</v>
      </c>
    </row>
    <row r="19" spans="2:5" ht="16.5" thickTop="1" thickBot="1" x14ac:dyDescent="0.3">
      <c r="B19" s="57" t="s">
        <v>3</v>
      </c>
      <c r="C19" s="58">
        <f>SUM(C7:C18)</f>
        <v>0</v>
      </c>
      <c r="D19" s="59">
        <f>IFERROR(SUM(D7:D18),0)</f>
        <v>0</v>
      </c>
      <c r="E19" s="60">
        <f>IFERROR(SUM(E7:E18),0)</f>
        <v>0</v>
      </c>
    </row>
    <row r="20" spans="2:5" ht="15.75" thickTop="1" x14ac:dyDescent="0.25">
      <c r="B20" s="54"/>
      <c r="C20" s="55"/>
      <c r="D20" s="55"/>
      <c r="E20" s="65"/>
    </row>
    <row r="21" spans="2:5" x14ac:dyDescent="0.25">
      <c r="B21" s="40" t="s">
        <v>14</v>
      </c>
      <c r="C21" s="41" t="s">
        <v>4</v>
      </c>
      <c r="D21" s="46"/>
      <c r="E21" s="47" t="s">
        <v>5</v>
      </c>
    </row>
    <row r="22" spans="2:5" x14ac:dyDescent="0.25">
      <c r="B22" s="48" t="s">
        <v>15</v>
      </c>
      <c r="C22" s="180"/>
      <c r="D22" s="49"/>
      <c r="E22" s="45">
        <f>IFERROR(C22/C$30,0)</f>
        <v>0</v>
      </c>
    </row>
    <row r="23" spans="2:5" x14ac:dyDescent="0.25">
      <c r="B23" s="48" t="s">
        <v>16</v>
      </c>
      <c r="C23" s="180"/>
      <c r="D23" s="49"/>
      <c r="E23" s="45">
        <f t="shared" ref="E23:E27" si="2">IFERROR(C23/C$30,0)</f>
        <v>0</v>
      </c>
    </row>
    <row r="24" spans="2:5" x14ac:dyDescent="0.25">
      <c r="B24" s="48" t="s">
        <v>17</v>
      </c>
      <c r="C24" s="180"/>
      <c r="D24" s="49"/>
      <c r="E24" s="45">
        <f t="shared" si="2"/>
        <v>0</v>
      </c>
    </row>
    <row r="25" spans="2:5" x14ac:dyDescent="0.25">
      <c r="B25" s="48" t="s">
        <v>18</v>
      </c>
      <c r="C25" s="180"/>
      <c r="D25" s="49"/>
      <c r="E25" s="45">
        <f t="shared" si="2"/>
        <v>0</v>
      </c>
    </row>
    <row r="26" spans="2:5" x14ac:dyDescent="0.25">
      <c r="B26" s="48" t="s">
        <v>19</v>
      </c>
      <c r="C26" s="180"/>
      <c r="D26" s="49"/>
      <c r="E26" s="45">
        <f t="shared" si="2"/>
        <v>0</v>
      </c>
    </row>
    <row r="27" spans="2:5" ht="15.75" thickBot="1" x14ac:dyDescent="0.3">
      <c r="B27" s="52" t="s">
        <v>20</v>
      </c>
      <c r="C27" s="180"/>
      <c r="D27" s="53"/>
      <c r="E27" s="45">
        <f t="shared" si="2"/>
        <v>0</v>
      </c>
    </row>
    <row r="28" spans="2:5" ht="16.5" thickTop="1" thickBot="1" x14ac:dyDescent="0.3">
      <c r="B28" s="57" t="s">
        <v>3</v>
      </c>
      <c r="C28" s="58">
        <f>SUM(C22:C27)</f>
        <v>0</v>
      </c>
      <c r="D28" s="59"/>
      <c r="E28" s="60">
        <f>IFERROR(SUM(E22:E27),0)</f>
        <v>0</v>
      </c>
    </row>
    <row r="29" spans="2:5" ht="16.5" thickTop="1" thickBot="1" x14ac:dyDescent="0.3">
      <c r="B29" s="56"/>
      <c r="C29" s="132"/>
      <c r="D29" s="132"/>
      <c r="E29" s="136"/>
    </row>
    <row r="30" spans="2:5" ht="16.5" thickTop="1" thickBot="1" x14ac:dyDescent="0.3">
      <c r="B30" s="57" t="s">
        <v>6</v>
      </c>
      <c r="C30" s="58">
        <f>SUM(C19,C28)</f>
        <v>0</v>
      </c>
      <c r="D30" s="61"/>
      <c r="E30" s="63">
        <f>IFERROR(SUM(E19,E28),0)</f>
        <v>0</v>
      </c>
    </row>
    <row r="31" spans="2:5" ht="66" customHeight="1" thickTop="1" thickBot="1" x14ac:dyDescent="0.3">
      <c r="B31" s="149" t="s">
        <v>167</v>
      </c>
      <c r="C31" s="150"/>
      <c r="D31" s="150"/>
      <c r="E31" s="151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2" t="s">
        <v>168</v>
      </c>
      <c r="C3" s="153"/>
      <c r="D3" s="153"/>
      <c r="E3" s="154"/>
    </row>
    <row r="4" spans="2:5" x14ac:dyDescent="0.25">
      <c r="B4" s="155" t="s">
        <v>153</v>
      </c>
      <c r="C4" s="156"/>
      <c r="D4" s="156"/>
      <c r="E4" s="157"/>
    </row>
    <row r="5" spans="2:5" x14ac:dyDescent="0.25">
      <c r="B5" s="50"/>
      <c r="C5" s="156" t="s">
        <v>24</v>
      </c>
      <c r="D5" s="156"/>
      <c r="E5" s="157"/>
    </row>
    <row r="6" spans="2:5" x14ac:dyDescent="0.25">
      <c r="B6" s="13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9" t="s">
        <v>37</v>
      </c>
      <c r="C7" s="183">
        <v>0</v>
      </c>
      <c r="D7" s="43">
        <f t="shared" ref="D7:D18" si="0">IFERROR(C7/C$19,0)</f>
        <v>0</v>
      </c>
      <c r="E7" s="45">
        <f t="shared" ref="E7:E18" si="1">IFERROR(C7/C$30,0)</f>
        <v>0</v>
      </c>
    </row>
    <row r="8" spans="2:5" x14ac:dyDescent="0.25">
      <c r="B8" s="181" t="s">
        <v>110</v>
      </c>
      <c r="C8" s="183">
        <v>0</v>
      </c>
      <c r="D8" s="43">
        <f t="shared" si="0"/>
        <v>0</v>
      </c>
      <c r="E8" s="45">
        <f t="shared" si="1"/>
        <v>0</v>
      </c>
    </row>
    <row r="9" spans="2:5" x14ac:dyDescent="0.25">
      <c r="B9" s="179" t="s">
        <v>48</v>
      </c>
      <c r="C9" s="183">
        <v>8.7962962962963005E-4</v>
      </c>
      <c r="D9" s="43">
        <f t="shared" si="0"/>
        <v>0.55072463768115942</v>
      </c>
      <c r="E9" s="45">
        <f t="shared" si="1"/>
        <v>0.21348314606741592</v>
      </c>
    </row>
    <row r="10" spans="2:5" x14ac:dyDescent="0.25">
      <c r="B10" s="179" t="s">
        <v>11</v>
      </c>
      <c r="C10" s="183">
        <v>0</v>
      </c>
      <c r="D10" s="43">
        <f t="shared" si="0"/>
        <v>0</v>
      </c>
      <c r="E10" s="45">
        <f t="shared" si="1"/>
        <v>0</v>
      </c>
    </row>
    <row r="11" spans="2:5" x14ac:dyDescent="0.25">
      <c r="B11" s="179" t="s">
        <v>12</v>
      </c>
      <c r="C11" s="183">
        <v>0</v>
      </c>
      <c r="D11" s="43">
        <f t="shared" si="0"/>
        <v>0</v>
      </c>
      <c r="E11" s="45">
        <f t="shared" si="1"/>
        <v>0</v>
      </c>
    </row>
    <row r="12" spans="2:5" x14ac:dyDescent="0.25">
      <c r="B12" s="179" t="s">
        <v>127</v>
      </c>
      <c r="C12" s="183">
        <v>0</v>
      </c>
      <c r="D12" s="43">
        <f t="shared" si="0"/>
        <v>0</v>
      </c>
      <c r="E12" s="45">
        <f t="shared" si="1"/>
        <v>0</v>
      </c>
    </row>
    <row r="13" spans="2:5" x14ac:dyDescent="0.25">
      <c r="B13" s="179" t="s">
        <v>116</v>
      </c>
      <c r="C13" s="183">
        <v>0</v>
      </c>
      <c r="D13" s="43">
        <f t="shared" si="0"/>
        <v>0</v>
      </c>
      <c r="E13" s="45">
        <f t="shared" si="1"/>
        <v>0</v>
      </c>
    </row>
    <row r="14" spans="2:5" x14ac:dyDescent="0.25">
      <c r="B14" s="179" t="s">
        <v>117</v>
      </c>
      <c r="C14" s="183">
        <v>0</v>
      </c>
      <c r="D14" s="43">
        <f t="shared" si="0"/>
        <v>0</v>
      </c>
      <c r="E14" s="45">
        <f t="shared" si="1"/>
        <v>0</v>
      </c>
    </row>
    <row r="15" spans="2:5" x14ac:dyDescent="0.25">
      <c r="B15" s="179" t="s">
        <v>152</v>
      </c>
      <c r="C15" s="183">
        <v>0</v>
      </c>
      <c r="D15" s="43">
        <f t="shared" si="0"/>
        <v>0</v>
      </c>
      <c r="E15" s="45">
        <f t="shared" si="1"/>
        <v>0</v>
      </c>
    </row>
    <row r="16" spans="2:5" x14ac:dyDescent="0.25">
      <c r="B16" s="179" t="s">
        <v>141</v>
      </c>
      <c r="C16" s="183">
        <v>0</v>
      </c>
      <c r="D16" s="43">
        <f t="shared" si="0"/>
        <v>0</v>
      </c>
      <c r="E16" s="45">
        <f t="shared" si="1"/>
        <v>0</v>
      </c>
    </row>
    <row r="17" spans="2:5" x14ac:dyDescent="0.25">
      <c r="B17" s="179" t="s">
        <v>128</v>
      </c>
      <c r="C17" s="183">
        <v>0</v>
      </c>
      <c r="D17" s="43">
        <f t="shared" si="0"/>
        <v>0</v>
      </c>
      <c r="E17" s="45">
        <f t="shared" si="1"/>
        <v>0</v>
      </c>
    </row>
    <row r="18" spans="2:5" ht="15.75" thickBot="1" x14ac:dyDescent="0.3">
      <c r="B18" s="179" t="s">
        <v>13</v>
      </c>
      <c r="C18" s="183">
        <v>7.1759259259259302E-4</v>
      </c>
      <c r="D18" s="43">
        <f t="shared" si="0"/>
        <v>0.44927536231884063</v>
      </c>
      <c r="E18" s="45">
        <f t="shared" si="1"/>
        <v>0.17415730337078669</v>
      </c>
    </row>
    <row r="19" spans="2:5" ht="16.5" thickTop="1" thickBot="1" x14ac:dyDescent="0.3">
      <c r="B19" s="57" t="s">
        <v>3</v>
      </c>
      <c r="C19" s="127">
        <v>1.597222222222223E-3</v>
      </c>
      <c r="D19" s="59">
        <f>IFERROR(SUM(D7:D18),0)</f>
        <v>1</v>
      </c>
      <c r="E19" s="60">
        <f>IFERROR(SUM(E7:E18),0)</f>
        <v>0.38764044943820264</v>
      </c>
    </row>
    <row r="20" spans="2:5" ht="15.75" thickTop="1" x14ac:dyDescent="0.25">
      <c r="B20" s="54"/>
      <c r="C20" s="55"/>
      <c r="D20" s="55"/>
      <c r="E20" s="65"/>
    </row>
    <row r="21" spans="2:5" x14ac:dyDescent="0.25">
      <c r="B21" s="40" t="s">
        <v>14</v>
      </c>
      <c r="C21" s="125" t="s">
        <v>4</v>
      </c>
      <c r="D21" s="46"/>
      <c r="E21" s="47" t="s">
        <v>5</v>
      </c>
    </row>
    <row r="22" spans="2:5" x14ac:dyDescent="0.25">
      <c r="B22" s="48" t="s">
        <v>15</v>
      </c>
      <c r="C22" s="128">
        <v>3.00925925925926E-4</v>
      </c>
      <c r="D22" s="49"/>
      <c r="E22" s="45">
        <f>IFERROR(C22/C$30,0)</f>
        <v>7.3033707865168579E-2</v>
      </c>
    </row>
    <row r="23" spans="2:5" x14ac:dyDescent="0.25">
      <c r="B23" s="48" t="s">
        <v>16</v>
      </c>
      <c r="C23" s="128">
        <v>0</v>
      </c>
      <c r="D23" s="49"/>
      <c r="E23" s="45">
        <f t="shared" ref="E23:E27" si="2">IFERROR(C23/C$30,0)</f>
        <v>0</v>
      </c>
    </row>
    <row r="24" spans="2:5" x14ac:dyDescent="0.25">
      <c r="B24" s="48" t="s">
        <v>17</v>
      </c>
      <c r="C24" s="128">
        <v>0</v>
      </c>
      <c r="D24" s="49"/>
      <c r="E24" s="45">
        <f t="shared" si="2"/>
        <v>0</v>
      </c>
    </row>
    <row r="25" spans="2:5" x14ac:dyDescent="0.25">
      <c r="B25" s="48" t="s">
        <v>18</v>
      </c>
      <c r="C25" s="128">
        <v>6.2500000000000001E-4</v>
      </c>
      <c r="D25" s="49"/>
      <c r="E25" s="45">
        <f t="shared" si="2"/>
        <v>0.15168539325842703</v>
      </c>
    </row>
    <row r="26" spans="2:5" x14ac:dyDescent="0.25">
      <c r="B26" s="48" t="s">
        <v>19</v>
      </c>
      <c r="C26" s="128">
        <v>1.5972222222222199E-3</v>
      </c>
      <c r="D26" s="49"/>
      <c r="E26" s="45">
        <f t="shared" si="2"/>
        <v>0.38764044943820181</v>
      </c>
    </row>
    <row r="27" spans="2:5" ht="15.75" thickBot="1" x14ac:dyDescent="0.3">
      <c r="B27" s="52" t="s">
        <v>20</v>
      </c>
      <c r="C27" s="129">
        <v>0</v>
      </c>
      <c r="D27" s="53"/>
      <c r="E27" s="45">
        <f t="shared" si="2"/>
        <v>0</v>
      </c>
    </row>
    <row r="28" spans="2:5" ht="16.5" thickTop="1" thickBot="1" x14ac:dyDescent="0.3">
      <c r="B28" s="57" t="s">
        <v>3</v>
      </c>
      <c r="C28" s="127">
        <v>2.5231481481481459E-3</v>
      </c>
      <c r="D28" s="59"/>
      <c r="E28" s="60">
        <f>IFERROR(SUM(E22:E27),0)</f>
        <v>0.61235955056179736</v>
      </c>
    </row>
    <row r="29" spans="2:5" ht="16.5" thickTop="1" thickBot="1" x14ac:dyDescent="0.3">
      <c r="B29" s="56"/>
      <c r="C29" s="133"/>
      <c r="D29" s="132"/>
      <c r="E29" s="136"/>
    </row>
    <row r="30" spans="2:5" ht="16.5" thickTop="1" thickBot="1" x14ac:dyDescent="0.3">
      <c r="B30" s="57" t="s">
        <v>6</v>
      </c>
      <c r="C30" s="127">
        <f>C19+C28</f>
        <v>4.1203703703703689E-3</v>
      </c>
      <c r="D30" s="61"/>
      <c r="E30" s="63">
        <f>IFERROR(SUM(E19,E28),0)</f>
        <v>1</v>
      </c>
    </row>
    <row r="31" spans="2:5" ht="66" customHeight="1" thickTop="1" thickBot="1" x14ac:dyDescent="0.3">
      <c r="B31" s="149" t="s">
        <v>169</v>
      </c>
      <c r="C31" s="150"/>
      <c r="D31" s="150"/>
      <c r="E31" s="151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80" zoomScaleSheetLayoutView="100" zoomScalePageLayoutView="9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2" t="s">
        <v>170</v>
      </c>
      <c r="C3" s="153"/>
      <c r="D3" s="153"/>
      <c r="E3" s="154"/>
    </row>
    <row r="4" spans="2:5" x14ac:dyDescent="0.25">
      <c r="B4" s="155" t="s">
        <v>153</v>
      </c>
      <c r="C4" s="156"/>
      <c r="D4" s="156"/>
      <c r="E4" s="157"/>
    </row>
    <row r="5" spans="2:5" x14ac:dyDescent="0.25">
      <c r="B5" s="50"/>
      <c r="C5" s="156" t="s">
        <v>118</v>
      </c>
      <c r="D5" s="156"/>
      <c r="E5" s="157"/>
    </row>
    <row r="6" spans="2:5" x14ac:dyDescent="0.25">
      <c r="B6" s="13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9" t="s">
        <v>37</v>
      </c>
      <c r="C7" s="180"/>
      <c r="D7" s="43">
        <f t="shared" ref="D7:D18" si="0">IFERROR(C7/C$19,0)</f>
        <v>0</v>
      </c>
      <c r="E7" s="45">
        <f t="shared" ref="E7:E18" si="1">IFERROR(C7/C$30,0)</f>
        <v>0</v>
      </c>
    </row>
    <row r="8" spans="2:5" x14ac:dyDescent="0.25">
      <c r="B8" s="181" t="s">
        <v>110</v>
      </c>
      <c r="C8" s="180"/>
      <c r="D8" s="43">
        <f t="shared" si="0"/>
        <v>0</v>
      </c>
      <c r="E8" s="45">
        <f t="shared" si="1"/>
        <v>0</v>
      </c>
    </row>
    <row r="9" spans="2:5" x14ac:dyDescent="0.25">
      <c r="B9" s="179" t="s">
        <v>48</v>
      </c>
      <c r="C9" s="180"/>
      <c r="D9" s="43">
        <f t="shared" si="0"/>
        <v>0</v>
      </c>
      <c r="E9" s="45">
        <f t="shared" si="1"/>
        <v>0</v>
      </c>
    </row>
    <row r="10" spans="2:5" x14ac:dyDescent="0.25">
      <c r="B10" s="179" t="s">
        <v>11</v>
      </c>
      <c r="C10" s="180"/>
      <c r="D10" s="43">
        <f t="shared" si="0"/>
        <v>0</v>
      </c>
      <c r="E10" s="45">
        <f t="shared" si="1"/>
        <v>0</v>
      </c>
    </row>
    <row r="11" spans="2:5" x14ac:dyDescent="0.25">
      <c r="B11" s="179" t="s">
        <v>12</v>
      </c>
      <c r="C11" s="180"/>
      <c r="D11" s="43">
        <f t="shared" si="0"/>
        <v>0</v>
      </c>
      <c r="E11" s="45">
        <f t="shared" si="1"/>
        <v>0</v>
      </c>
    </row>
    <row r="12" spans="2:5" x14ac:dyDescent="0.25">
      <c r="B12" s="179" t="s">
        <v>127</v>
      </c>
      <c r="C12" s="180"/>
      <c r="D12" s="43">
        <f t="shared" si="0"/>
        <v>0</v>
      </c>
      <c r="E12" s="45">
        <f t="shared" si="1"/>
        <v>0</v>
      </c>
    </row>
    <row r="13" spans="2:5" x14ac:dyDescent="0.25">
      <c r="B13" s="179" t="s">
        <v>116</v>
      </c>
      <c r="C13" s="180"/>
      <c r="D13" s="43">
        <f t="shared" si="0"/>
        <v>0</v>
      </c>
      <c r="E13" s="45">
        <f t="shared" si="1"/>
        <v>0</v>
      </c>
    </row>
    <row r="14" spans="2:5" x14ac:dyDescent="0.25">
      <c r="B14" s="179" t="s">
        <v>117</v>
      </c>
      <c r="C14" s="180"/>
      <c r="D14" s="43">
        <f t="shared" si="0"/>
        <v>0</v>
      </c>
      <c r="E14" s="45">
        <f t="shared" si="1"/>
        <v>0</v>
      </c>
    </row>
    <row r="15" spans="2:5" x14ac:dyDescent="0.25">
      <c r="B15" s="179" t="s">
        <v>152</v>
      </c>
      <c r="C15" s="180"/>
      <c r="D15" s="43">
        <f t="shared" si="0"/>
        <v>0</v>
      </c>
      <c r="E15" s="45">
        <f t="shared" si="1"/>
        <v>0</v>
      </c>
    </row>
    <row r="16" spans="2:5" x14ac:dyDescent="0.25">
      <c r="B16" s="179" t="s">
        <v>141</v>
      </c>
      <c r="C16" s="180"/>
      <c r="D16" s="43">
        <f t="shared" si="0"/>
        <v>0</v>
      </c>
      <c r="E16" s="45">
        <f t="shared" si="1"/>
        <v>0</v>
      </c>
    </row>
    <row r="17" spans="2:5" x14ac:dyDescent="0.25">
      <c r="B17" s="179" t="s">
        <v>128</v>
      </c>
      <c r="C17" s="180"/>
      <c r="D17" s="43">
        <f t="shared" si="0"/>
        <v>0</v>
      </c>
      <c r="E17" s="45">
        <f t="shared" si="1"/>
        <v>0</v>
      </c>
    </row>
    <row r="18" spans="2:5" ht="15.75" thickBot="1" x14ac:dyDescent="0.3">
      <c r="B18" s="179" t="s">
        <v>13</v>
      </c>
      <c r="C18" s="180"/>
      <c r="D18" s="43">
        <f t="shared" si="0"/>
        <v>0</v>
      </c>
      <c r="E18" s="45">
        <f t="shared" si="1"/>
        <v>0</v>
      </c>
    </row>
    <row r="19" spans="2:5" ht="16.5" thickTop="1" thickBot="1" x14ac:dyDescent="0.3">
      <c r="B19" s="57" t="s">
        <v>3</v>
      </c>
      <c r="C19" s="58">
        <f>SUM(C7:C18)</f>
        <v>0</v>
      </c>
      <c r="D19" s="59">
        <f>IFERROR(SUM(D7:D18),0)</f>
        <v>0</v>
      </c>
      <c r="E19" s="60">
        <f>IFERROR(SUM(E7:E18),0)</f>
        <v>0</v>
      </c>
    </row>
    <row r="20" spans="2:5" ht="15.75" thickTop="1" x14ac:dyDescent="0.25">
      <c r="B20" s="54"/>
      <c r="C20" s="55"/>
      <c r="D20" s="55"/>
      <c r="E20" s="65"/>
    </row>
    <row r="21" spans="2:5" x14ac:dyDescent="0.25">
      <c r="B21" s="40" t="s">
        <v>14</v>
      </c>
      <c r="C21" s="41" t="s">
        <v>4</v>
      </c>
      <c r="D21" s="46"/>
      <c r="E21" s="47" t="s">
        <v>5</v>
      </c>
    </row>
    <row r="22" spans="2:5" x14ac:dyDescent="0.25">
      <c r="B22" s="48" t="s">
        <v>15</v>
      </c>
      <c r="C22" s="180"/>
      <c r="D22" s="49"/>
      <c r="E22" s="45">
        <f>IFERROR(C22/C$30,0)</f>
        <v>0</v>
      </c>
    </row>
    <row r="23" spans="2:5" x14ac:dyDescent="0.25">
      <c r="B23" s="48" t="s">
        <v>16</v>
      </c>
      <c r="C23" s="180"/>
      <c r="D23" s="49"/>
      <c r="E23" s="45">
        <f t="shared" ref="E23:E27" si="2">IFERROR(C23/C$30,0)</f>
        <v>0</v>
      </c>
    </row>
    <row r="24" spans="2:5" x14ac:dyDescent="0.25">
      <c r="B24" s="48" t="s">
        <v>17</v>
      </c>
      <c r="C24" s="180"/>
      <c r="D24" s="49"/>
      <c r="E24" s="45">
        <f t="shared" si="2"/>
        <v>0</v>
      </c>
    </row>
    <row r="25" spans="2:5" x14ac:dyDescent="0.25">
      <c r="B25" s="48" t="s">
        <v>18</v>
      </c>
      <c r="C25" s="180"/>
      <c r="D25" s="49"/>
      <c r="E25" s="45">
        <f t="shared" si="2"/>
        <v>0</v>
      </c>
    </row>
    <row r="26" spans="2:5" x14ac:dyDescent="0.25">
      <c r="B26" s="48" t="s">
        <v>19</v>
      </c>
      <c r="C26" s="180"/>
      <c r="D26" s="49"/>
      <c r="E26" s="45">
        <f t="shared" si="2"/>
        <v>0</v>
      </c>
    </row>
    <row r="27" spans="2:5" ht="15.75" thickBot="1" x14ac:dyDescent="0.3">
      <c r="B27" s="52" t="s">
        <v>20</v>
      </c>
      <c r="C27" s="180"/>
      <c r="D27" s="53"/>
      <c r="E27" s="45">
        <f t="shared" si="2"/>
        <v>0</v>
      </c>
    </row>
    <row r="28" spans="2:5" ht="16.5" thickTop="1" thickBot="1" x14ac:dyDescent="0.3">
      <c r="B28" s="57" t="s">
        <v>3</v>
      </c>
      <c r="C28" s="58">
        <f>SUM(C22:C27)</f>
        <v>0</v>
      </c>
      <c r="D28" s="59"/>
      <c r="E28" s="60">
        <f>IFERROR(SUM(E22:E27),0)</f>
        <v>0</v>
      </c>
    </row>
    <row r="29" spans="2:5" ht="16.5" thickTop="1" thickBot="1" x14ac:dyDescent="0.3">
      <c r="B29" s="56"/>
      <c r="C29" s="132"/>
      <c r="D29" s="132"/>
      <c r="E29" s="136"/>
    </row>
    <row r="30" spans="2:5" ht="16.5" thickTop="1" thickBot="1" x14ac:dyDescent="0.3">
      <c r="B30" s="57" t="s">
        <v>6</v>
      </c>
      <c r="C30" s="58">
        <f>SUM(C19,C28)</f>
        <v>0</v>
      </c>
      <c r="D30" s="61"/>
      <c r="E30" s="63">
        <f>IFERROR(SUM(E19,E28),0)</f>
        <v>0</v>
      </c>
    </row>
    <row r="31" spans="2:5" ht="66" customHeight="1" thickTop="1" thickBot="1" x14ac:dyDescent="0.3">
      <c r="B31" s="149" t="s">
        <v>171</v>
      </c>
      <c r="C31" s="150"/>
      <c r="D31" s="150"/>
      <c r="E31" s="151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80" zoomScaleSheetLayoutView="100" zoomScalePageLayoutView="8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2" t="s">
        <v>172</v>
      </c>
      <c r="C3" s="153"/>
      <c r="D3" s="153"/>
      <c r="E3" s="154"/>
    </row>
    <row r="4" spans="2:5" x14ac:dyDescent="0.25">
      <c r="B4" s="155" t="s">
        <v>153</v>
      </c>
      <c r="C4" s="156"/>
      <c r="D4" s="156"/>
      <c r="E4" s="157"/>
    </row>
    <row r="5" spans="2:5" x14ac:dyDescent="0.25">
      <c r="B5" s="50"/>
      <c r="C5" s="156" t="s">
        <v>22</v>
      </c>
      <c r="D5" s="156"/>
      <c r="E5" s="157"/>
    </row>
    <row r="6" spans="2:5" x14ac:dyDescent="0.25">
      <c r="B6" s="13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9" t="s">
        <v>37</v>
      </c>
      <c r="C7" s="183">
        <v>0</v>
      </c>
      <c r="D7" s="43">
        <f t="shared" ref="D7:D18" si="0">IFERROR(C7/C$19,0)</f>
        <v>0</v>
      </c>
      <c r="E7" s="45">
        <f t="shared" ref="E7:E18" si="1">IFERROR(C7/C$30,0)</f>
        <v>0</v>
      </c>
    </row>
    <row r="8" spans="2:5" x14ac:dyDescent="0.25">
      <c r="B8" s="181" t="s">
        <v>110</v>
      </c>
      <c r="C8" s="183">
        <v>6.4351851851851896E-3</v>
      </c>
      <c r="D8" s="43">
        <f t="shared" si="0"/>
        <v>0.24385964912280708</v>
      </c>
      <c r="E8" s="45">
        <f t="shared" si="1"/>
        <v>0.24385964912280708</v>
      </c>
    </row>
    <row r="9" spans="2:5" x14ac:dyDescent="0.25">
      <c r="B9" s="179" t="s">
        <v>48</v>
      </c>
      <c r="C9" s="183">
        <v>4.2824074074074101E-3</v>
      </c>
      <c r="D9" s="43">
        <f t="shared" si="0"/>
        <v>0.162280701754386</v>
      </c>
      <c r="E9" s="45">
        <f t="shared" si="1"/>
        <v>0.162280701754386</v>
      </c>
    </row>
    <row r="10" spans="2:5" x14ac:dyDescent="0.25">
      <c r="B10" s="179" t="s">
        <v>11</v>
      </c>
      <c r="C10" s="183">
        <v>4.4212962962962999E-3</v>
      </c>
      <c r="D10" s="43">
        <f t="shared" si="0"/>
        <v>0.16754385964912288</v>
      </c>
      <c r="E10" s="45">
        <f t="shared" si="1"/>
        <v>0.16754385964912288</v>
      </c>
    </row>
    <row r="11" spans="2:5" x14ac:dyDescent="0.25">
      <c r="B11" s="179" t="s">
        <v>12</v>
      </c>
      <c r="C11" s="183">
        <v>5.37037037037037E-3</v>
      </c>
      <c r="D11" s="43">
        <f t="shared" si="0"/>
        <v>0.20350877192982447</v>
      </c>
      <c r="E11" s="45">
        <f t="shared" si="1"/>
        <v>0.20350877192982447</v>
      </c>
    </row>
    <row r="12" spans="2:5" x14ac:dyDescent="0.25">
      <c r="B12" s="179" t="s">
        <v>127</v>
      </c>
      <c r="C12" s="183">
        <v>5.8796296296296296E-3</v>
      </c>
      <c r="D12" s="43">
        <f t="shared" si="0"/>
        <v>0.22280701754385956</v>
      </c>
      <c r="E12" s="45">
        <f t="shared" si="1"/>
        <v>0.22280701754385956</v>
      </c>
    </row>
    <row r="13" spans="2:5" x14ac:dyDescent="0.25">
      <c r="B13" s="179" t="s">
        <v>116</v>
      </c>
      <c r="C13" s="183">
        <v>0</v>
      </c>
      <c r="D13" s="43">
        <f t="shared" si="0"/>
        <v>0</v>
      </c>
      <c r="E13" s="45">
        <f t="shared" si="1"/>
        <v>0</v>
      </c>
    </row>
    <row r="14" spans="2:5" x14ac:dyDescent="0.25">
      <c r="B14" s="179" t="s">
        <v>117</v>
      </c>
      <c r="C14" s="183">
        <v>0</v>
      </c>
      <c r="D14" s="43">
        <f t="shared" si="0"/>
        <v>0</v>
      </c>
      <c r="E14" s="45">
        <f t="shared" si="1"/>
        <v>0</v>
      </c>
    </row>
    <row r="15" spans="2:5" x14ac:dyDescent="0.25">
      <c r="B15" s="179" t="s">
        <v>152</v>
      </c>
      <c r="C15" s="183">
        <v>0</v>
      </c>
      <c r="D15" s="43">
        <f t="shared" si="0"/>
        <v>0</v>
      </c>
      <c r="E15" s="45">
        <f t="shared" si="1"/>
        <v>0</v>
      </c>
    </row>
    <row r="16" spans="2:5" x14ac:dyDescent="0.25">
      <c r="B16" s="179" t="s">
        <v>141</v>
      </c>
      <c r="C16" s="183">
        <v>0</v>
      </c>
      <c r="D16" s="43">
        <f t="shared" si="0"/>
        <v>0</v>
      </c>
      <c r="E16" s="45">
        <f t="shared" si="1"/>
        <v>0</v>
      </c>
    </row>
    <row r="17" spans="2:5" x14ac:dyDescent="0.25">
      <c r="B17" s="179" t="s">
        <v>128</v>
      </c>
      <c r="C17" s="183">
        <v>0</v>
      </c>
      <c r="D17" s="43">
        <f t="shared" si="0"/>
        <v>0</v>
      </c>
      <c r="E17" s="45">
        <f t="shared" si="1"/>
        <v>0</v>
      </c>
    </row>
    <row r="18" spans="2:5" ht="15.75" thickBot="1" x14ac:dyDescent="0.3">
      <c r="B18" s="179" t="s">
        <v>13</v>
      </c>
      <c r="C18" s="183">
        <v>0</v>
      </c>
      <c r="D18" s="43">
        <f t="shared" si="0"/>
        <v>0</v>
      </c>
      <c r="E18" s="45">
        <f t="shared" si="1"/>
        <v>0</v>
      </c>
    </row>
    <row r="19" spans="2:5" ht="16.5" thickTop="1" thickBot="1" x14ac:dyDescent="0.3">
      <c r="B19" s="57" t="s">
        <v>3</v>
      </c>
      <c r="C19" s="127">
        <v>2.6388888888888899E-2</v>
      </c>
      <c r="D19" s="59">
        <f>IFERROR(SUM(D7:D18),0)</f>
        <v>1</v>
      </c>
      <c r="E19" s="60">
        <f>IFERROR(SUM(E7:E18),0)</f>
        <v>1</v>
      </c>
    </row>
    <row r="20" spans="2:5" ht="15.75" thickTop="1" x14ac:dyDescent="0.25">
      <c r="B20" s="54"/>
      <c r="C20" s="55"/>
      <c r="D20" s="55"/>
      <c r="E20" s="65"/>
    </row>
    <row r="21" spans="2:5" x14ac:dyDescent="0.25">
      <c r="B21" s="40" t="s">
        <v>14</v>
      </c>
      <c r="C21" s="125" t="s">
        <v>4</v>
      </c>
      <c r="D21" s="46"/>
      <c r="E21" s="47" t="s">
        <v>5</v>
      </c>
    </row>
    <row r="22" spans="2:5" x14ac:dyDescent="0.25">
      <c r="B22" s="48" t="s">
        <v>15</v>
      </c>
      <c r="C22" s="128">
        <v>0</v>
      </c>
      <c r="D22" s="49"/>
      <c r="E22" s="45">
        <f>IFERROR(C22/C$30,0)</f>
        <v>0</v>
      </c>
    </row>
    <row r="23" spans="2:5" x14ac:dyDescent="0.25">
      <c r="B23" s="48" t="s">
        <v>16</v>
      </c>
      <c r="C23" s="128">
        <v>0</v>
      </c>
      <c r="D23" s="49"/>
      <c r="E23" s="45">
        <f t="shared" ref="E23:E27" si="2">IFERROR(C23/C$30,0)</f>
        <v>0</v>
      </c>
    </row>
    <row r="24" spans="2:5" x14ac:dyDescent="0.25">
      <c r="B24" s="48" t="s">
        <v>17</v>
      </c>
      <c r="C24" s="128">
        <v>0</v>
      </c>
      <c r="D24" s="49"/>
      <c r="E24" s="45">
        <f t="shared" si="2"/>
        <v>0</v>
      </c>
    </row>
    <row r="25" spans="2:5" x14ac:dyDescent="0.25">
      <c r="B25" s="48" t="s">
        <v>18</v>
      </c>
      <c r="C25" s="128">
        <v>0</v>
      </c>
      <c r="D25" s="49"/>
      <c r="E25" s="45">
        <f t="shared" si="2"/>
        <v>0</v>
      </c>
    </row>
    <row r="26" spans="2:5" x14ac:dyDescent="0.25">
      <c r="B26" s="48" t="s">
        <v>19</v>
      </c>
      <c r="C26" s="128">
        <v>0</v>
      </c>
      <c r="D26" s="49"/>
      <c r="E26" s="45">
        <f t="shared" si="2"/>
        <v>0</v>
      </c>
    </row>
    <row r="27" spans="2:5" ht="15.75" thickBot="1" x14ac:dyDescent="0.3">
      <c r="B27" s="52" t="s">
        <v>20</v>
      </c>
      <c r="C27" s="129">
        <v>0</v>
      </c>
      <c r="D27" s="53"/>
      <c r="E27" s="45">
        <f t="shared" si="2"/>
        <v>0</v>
      </c>
    </row>
    <row r="28" spans="2:5" ht="16.5" thickTop="1" thickBot="1" x14ac:dyDescent="0.3">
      <c r="B28" s="57" t="s">
        <v>3</v>
      </c>
      <c r="C28" s="127">
        <v>0</v>
      </c>
      <c r="D28" s="59"/>
      <c r="E28" s="60">
        <f>IFERROR(SUM(E22:E27),0)</f>
        <v>0</v>
      </c>
    </row>
    <row r="29" spans="2:5" ht="16.5" thickTop="1" thickBot="1" x14ac:dyDescent="0.3">
      <c r="B29" s="56"/>
      <c r="C29" s="133"/>
      <c r="D29" s="132"/>
      <c r="E29" s="136"/>
    </row>
    <row r="30" spans="2:5" ht="16.5" thickTop="1" thickBot="1" x14ac:dyDescent="0.3">
      <c r="B30" s="57" t="s">
        <v>6</v>
      </c>
      <c r="C30" s="127">
        <v>2.6388888888888899E-2</v>
      </c>
      <c r="D30" s="61"/>
      <c r="E30" s="63">
        <f>IFERROR(SUM(E19,E28),0)</f>
        <v>1</v>
      </c>
    </row>
    <row r="31" spans="2:5" ht="66" customHeight="1" thickTop="1" thickBot="1" x14ac:dyDescent="0.3">
      <c r="B31" s="149" t="s">
        <v>173</v>
      </c>
      <c r="C31" s="150"/>
      <c r="D31" s="150"/>
      <c r="E31" s="151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7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2" t="s">
        <v>174</v>
      </c>
      <c r="C3" s="153"/>
      <c r="D3" s="153"/>
      <c r="E3" s="154"/>
    </row>
    <row r="4" spans="2:5" x14ac:dyDescent="0.25">
      <c r="B4" s="155" t="s">
        <v>153</v>
      </c>
      <c r="C4" s="156"/>
      <c r="D4" s="156"/>
      <c r="E4" s="157"/>
    </row>
    <row r="5" spans="2:5" x14ac:dyDescent="0.25">
      <c r="B5" s="50"/>
      <c r="C5" s="156" t="s">
        <v>140</v>
      </c>
      <c r="D5" s="156"/>
      <c r="E5" s="157"/>
    </row>
    <row r="6" spans="2:5" x14ac:dyDescent="0.25">
      <c r="B6" s="13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9" t="s">
        <v>37</v>
      </c>
      <c r="C7" s="180"/>
      <c r="D7" s="43">
        <f t="shared" ref="D7:D18" si="0">IFERROR(C7/C$19,0)</f>
        <v>0</v>
      </c>
      <c r="E7" s="45">
        <f t="shared" ref="E7:E18" si="1">IFERROR(C7/C$30,0)</f>
        <v>0</v>
      </c>
    </row>
    <row r="8" spans="2:5" x14ac:dyDescent="0.25">
      <c r="B8" s="181" t="s">
        <v>110</v>
      </c>
      <c r="C8" s="180"/>
      <c r="D8" s="43">
        <f t="shared" si="0"/>
        <v>0</v>
      </c>
      <c r="E8" s="45">
        <f t="shared" si="1"/>
        <v>0</v>
      </c>
    </row>
    <row r="9" spans="2:5" x14ac:dyDescent="0.25">
      <c r="B9" s="179" t="s">
        <v>48</v>
      </c>
      <c r="C9" s="180"/>
      <c r="D9" s="43">
        <f t="shared" si="0"/>
        <v>0</v>
      </c>
      <c r="E9" s="45">
        <f t="shared" si="1"/>
        <v>0</v>
      </c>
    </row>
    <row r="10" spans="2:5" x14ac:dyDescent="0.25">
      <c r="B10" s="179" t="s">
        <v>11</v>
      </c>
      <c r="C10" s="180"/>
      <c r="D10" s="43">
        <f t="shared" si="0"/>
        <v>0</v>
      </c>
      <c r="E10" s="45">
        <f t="shared" si="1"/>
        <v>0</v>
      </c>
    </row>
    <row r="11" spans="2:5" x14ac:dyDescent="0.25">
      <c r="B11" s="179" t="s">
        <v>12</v>
      </c>
      <c r="C11" s="180"/>
      <c r="D11" s="43">
        <f t="shared" si="0"/>
        <v>0</v>
      </c>
      <c r="E11" s="45">
        <f t="shared" si="1"/>
        <v>0</v>
      </c>
    </row>
    <row r="12" spans="2:5" x14ac:dyDescent="0.25">
      <c r="B12" s="179" t="s">
        <v>127</v>
      </c>
      <c r="C12" s="180"/>
      <c r="D12" s="43">
        <f t="shared" si="0"/>
        <v>0</v>
      </c>
      <c r="E12" s="45">
        <f t="shared" si="1"/>
        <v>0</v>
      </c>
    </row>
    <row r="13" spans="2:5" x14ac:dyDescent="0.25">
      <c r="B13" s="179" t="s">
        <v>116</v>
      </c>
      <c r="C13" s="180"/>
      <c r="D13" s="43">
        <f t="shared" si="0"/>
        <v>0</v>
      </c>
      <c r="E13" s="45">
        <f t="shared" si="1"/>
        <v>0</v>
      </c>
    </row>
    <row r="14" spans="2:5" x14ac:dyDescent="0.25">
      <c r="B14" s="179" t="s">
        <v>117</v>
      </c>
      <c r="C14" s="180"/>
      <c r="D14" s="43">
        <f t="shared" si="0"/>
        <v>0</v>
      </c>
      <c r="E14" s="45">
        <f t="shared" si="1"/>
        <v>0</v>
      </c>
    </row>
    <row r="15" spans="2:5" x14ac:dyDescent="0.25">
      <c r="B15" s="179" t="s">
        <v>152</v>
      </c>
      <c r="C15" s="180"/>
      <c r="D15" s="43">
        <f t="shared" si="0"/>
        <v>0</v>
      </c>
      <c r="E15" s="45">
        <f t="shared" si="1"/>
        <v>0</v>
      </c>
    </row>
    <row r="16" spans="2:5" x14ac:dyDescent="0.25">
      <c r="B16" s="179" t="s">
        <v>141</v>
      </c>
      <c r="C16" s="180"/>
      <c r="D16" s="43">
        <f t="shared" si="0"/>
        <v>0</v>
      </c>
      <c r="E16" s="45">
        <f t="shared" si="1"/>
        <v>0</v>
      </c>
    </row>
    <row r="17" spans="2:5" x14ac:dyDescent="0.25">
      <c r="B17" s="179" t="s">
        <v>128</v>
      </c>
      <c r="C17" s="180"/>
      <c r="D17" s="43">
        <f t="shared" si="0"/>
        <v>0</v>
      </c>
      <c r="E17" s="45">
        <f t="shared" si="1"/>
        <v>0</v>
      </c>
    </row>
    <row r="18" spans="2:5" ht="15.75" thickBot="1" x14ac:dyDescent="0.3">
      <c r="B18" s="179" t="s">
        <v>13</v>
      </c>
      <c r="C18" s="180"/>
      <c r="D18" s="43">
        <f t="shared" si="0"/>
        <v>0</v>
      </c>
      <c r="E18" s="45">
        <f t="shared" si="1"/>
        <v>0</v>
      </c>
    </row>
    <row r="19" spans="2:5" ht="16.5" thickTop="1" thickBot="1" x14ac:dyDescent="0.3">
      <c r="B19" s="57" t="s">
        <v>3</v>
      </c>
      <c r="C19" s="58">
        <f>SUM(C7:C18)</f>
        <v>0</v>
      </c>
      <c r="D19" s="59">
        <f>IFERROR(SUM(D7:D18),0)</f>
        <v>0</v>
      </c>
      <c r="E19" s="60">
        <f>IFERROR(SUM(E7:E18),0)</f>
        <v>0</v>
      </c>
    </row>
    <row r="20" spans="2:5" ht="15.75" thickTop="1" x14ac:dyDescent="0.25">
      <c r="B20" s="54"/>
      <c r="C20" s="55"/>
      <c r="D20" s="55"/>
      <c r="E20" s="65"/>
    </row>
    <row r="21" spans="2:5" x14ac:dyDescent="0.25">
      <c r="B21" s="40" t="s">
        <v>14</v>
      </c>
      <c r="C21" s="41" t="s">
        <v>4</v>
      </c>
      <c r="D21" s="46"/>
      <c r="E21" s="47" t="s">
        <v>5</v>
      </c>
    </row>
    <row r="22" spans="2:5" x14ac:dyDescent="0.25">
      <c r="B22" s="48" t="s">
        <v>15</v>
      </c>
      <c r="C22" s="180"/>
      <c r="D22" s="49"/>
      <c r="E22" s="45">
        <f>IFERROR(C22/C$30,0)</f>
        <v>0</v>
      </c>
    </row>
    <row r="23" spans="2:5" x14ac:dyDescent="0.25">
      <c r="B23" s="48" t="s">
        <v>16</v>
      </c>
      <c r="C23" s="180"/>
      <c r="D23" s="49"/>
      <c r="E23" s="45">
        <f t="shared" ref="E23:E27" si="2">IFERROR(C23/C$30,0)</f>
        <v>0</v>
      </c>
    </row>
    <row r="24" spans="2:5" x14ac:dyDescent="0.25">
      <c r="B24" s="48" t="s">
        <v>17</v>
      </c>
      <c r="C24" s="180"/>
      <c r="D24" s="49"/>
      <c r="E24" s="45">
        <f t="shared" si="2"/>
        <v>0</v>
      </c>
    </row>
    <row r="25" spans="2:5" x14ac:dyDescent="0.25">
      <c r="B25" s="48" t="s">
        <v>18</v>
      </c>
      <c r="C25" s="180"/>
      <c r="D25" s="49"/>
      <c r="E25" s="45">
        <f t="shared" si="2"/>
        <v>0</v>
      </c>
    </row>
    <row r="26" spans="2:5" x14ac:dyDescent="0.25">
      <c r="B26" s="48" t="s">
        <v>19</v>
      </c>
      <c r="C26" s="180"/>
      <c r="D26" s="49"/>
      <c r="E26" s="45">
        <f t="shared" si="2"/>
        <v>0</v>
      </c>
    </row>
    <row r="27" spans="2:5" ht="15.75" thickBot="1" x14ac:dyDescent="0.3">
      <c r="B27" s="52" t="s">
        <v>20</v>
      </c>
      <c r="C27" s="180"/>
      <c r="D27" s="53"/>
      <c r="E27" s="45">
        <f t="shared" si="2"/>
        <v>0</v>
      </c>
    </row>
    <row r="28" spans="2:5" ht="16.5" thickTop="1" thickBot="1" x14ac:dyDescent="0.3">
      <c r="B28" s="57" t="s">
        <v>3</v>
      </c>
      <c r="C28" s="58">
        <f>SUM(C22:C27)</f>
        <v>0</v>
      </c>
      <c r="D28" s="59"/>
      <c r="E28" s="60">
        <f>IFERROR(SUM(E22:E27),0)</f>
        <v>0</v>
      </c>
    </row>
    <row r="29" spans="2:5" ht="16.5" thickTop="1" thickBot="1" x14ac:dyDescent="0.3">
      <c r="B29" s="56"/>
      <c r="C29" s="132"/>
      <c r="D29" s="132"/>
      <c r="E29" s="136"/>
    </row>
    <row r="30" spans="2:5" ht="16.5" thickTop="1" thickBot="1" x14ac:dyDescent="0.3">
      <c r="B30" s="57" t="s">
        <v>6</v>
      </c>
      <c r="C30" s="58">
        <f>SUM(C19,C28)</f>
        <v>0</v>
      </c>
      <c r="D30" s="61"/>
      <c r="E30" s="63">
        <f>IFERROR(SUM(E19,E28),0)</f>
        <v>0</v>
      </c>
    </row>
    <row r="31" spans="2:5" ht="66" customHeight="1" thickTop="1" thickBot="1" x14ac:dyDescent="0.3">
      <c r="B31" s="149" t="s">
        <v>175</v>
      </c>
      <c r="C31" s="150"/>
      <c r="D31" s="150"/>
      <c r="E31" s="151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80" zoomScaleSheetLayoutView="100" zoomScalePageLayoutView="9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2" t="s">
        <v>176</v>
      </c>
      <c r="C3" s="153"/>
      <c r="D3" s="153"/>
      <c r="E3" s="154"/>
    </row>
    <row r="4" spans="2:5" x14ac:dyDescent="0.25">
      <c r="B4" s="155" t="s">
        <v>153</v>
      </c>
      <c r="C4" s="156"/>
      <c r="D4" s="156"/>
      <c r="E4" s="157"/>
    </row>
    <row r="5" spans="2:5" x14ac:dyDescent="0.25">
      <c r="B5" s="50"/>
      <c r="C5" s="156" t="s">
        <v>177</v>
      </c>
      <c r="D5" s="156"/>
      <c r="E5" s="157"/>
    </row>
    <row r="6" spans="2:5" x14ac:dyDescent="0.25">
      <c r="B6" s="13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9" t="s">
        <v>37</v>
      </c>
      <c r="C7" s="180"/>
      <c r="D7" s="43">
        <f t="shared" ref="D7:D18" si="0">IFERROR(C7/C$19,0)</f>
        <v>0</v>
      </c>
      <c r="E7" s="45">
        <f t="shared" ref="E7:E18" si="1">IFERROR(C7/C$30,0)</f>
        <v>0</v>
      </c>
    </row>
    <row r="8" spans="2:5" x14ac:dyDescent="0.25">
      <c r="B8" s="181" t="s">
        <v>110</v>
      </c>
      <c r="C8" s="180"/>
      <c r="D8" s="43">
        <f t="shared" si="0"/>
        <v>0</v>
      </c>
      <c r="E8" s="45">
        <f t="shared" si="1"/>
        <v>0</v>
      </c>
    </row>
    <row r="9" spans="2:5" x14ac:dyDescent="0.25">
      <c r="B9" s="179" t="s">
        <v>48</v>
      </c>
      <c r="C9" s="180"/>
      <c r="D9" s="43">
        <f t="shared" si="0"/>
        <v>0</v>
      </c>
      <c r="E9" s="45">
        <f t="shared" si="1"/>
        <v>0</v>
      </c>
    </row>
    <row r="10" spans="2:5" x14ac:dyDescent="0.25">
      <c r="B10" s="179" t="s">
        <v>11</v>
      </c>
      <c r="C10" s="180"/>
      <c r="D10" s="43">
        <f t="shared" si="0"/>
        <v>0</v>
      </c>
      <c r="E10" s="45">
        <f t="shared" si="1"/>
        <v>0</v>
      </c>
    </row>
    <row r="11" spans="2:5" x14ac:dyDescent="0.25">
      <c r="B11" s="179" t="s">
        <v>12</v>
      </c>
      <c r="C11" s="180"/>
      <c r="D11" s="43">
        <f t="shared" si="0"/>
        <v>0</v>
      </c>
      <c r="E11" s="45">
        <f t="shared" si="1"/>
        <v>0</v>
      </c>
    </row>
    <row r="12" spans="2:5" x14ac:dyDescent="0.25">
      <c r="B12" s="179" t="s">
        <v>127</v>
      </c>
      <c r="C12" s="180"/>
      <c r="D12" s="43">
        <f t="shared" si="0"/>
        <v>0</v>
      </c>
      <c r="E12" s="45">
        <f t="shared" si="1"/>
        <v>0</v>
      </c>
    </row>
    <row r="13" spans="2:5" x14ac:dyDescent="0.25">
      <c r="B13" s="179" t="s">
        <v>116</v>
      </c>
      <c r="C13" s="180"/>
      <c r="D13" s="43">
        <f t="shared" si="0"/>
        <v>0</v>
      </c>
      <c r="E13" s="45">
        <f t="shared" si="1"/>
        <v>0</v>
      </c>
    </row>
    <row r="14" spans="2:5" x14ac:dyDescent="0.25">
      <c r="B14" s="179" t="s">
        <v>117</v>
      </c>
      <c r="C14" s="180"/>
      <c r="D14" s="43">
        <f t="shared" si="0"/>
        <v>0</v>
      </c>
      <c r="E14" s="45">
        <f t="shared" si="1"/>
        <v>0</v>
      </c>
    </row>
    <row r="15" spans="2:5" x14ac:dyDescent="0.25">
      <c r="B15" s="179" t="s">
        <v>152</v>
      </c>
      <c r="C15" s="180"/>
      <c r="D15" s="43">
        <f t="shared" si="0"/>
        <v>0</v>
      </c>
      <c r="E15" s="45">
        <f t="shared" si="1"/>
        <v>0</v>
      </c>
    </row>
    <row r="16" spans="2:5" x14ac:dyDescent="0.25">
      <c r="B16" s="179" t="s">
        <v>141</v>
      </c>
      <c r="C16" s="180"/>
      <c r="D16" s="43">
        <f t="shared" si="0"/>
        <v>0</v>
      </c>
      <c r="E16" s="45">
        <f t="shared" si="1"/>
        <v>0</v>
      </c>
    </row>
    <row r="17" spans="2:5" x14ac:dyDescent="0.25">
      <c r="B17" s="179" t="s">
        <v>128</v>
      </c>
      <c r="C17" s="180"/>
      <c r="D17" s="43">
        <f t="shared" si="0"/>
        <v>0</v>
      </c>
      <c r="E17" s="45">
        <f t="shared" si="1"/>
        <v>0</v>
      </c>
    </row>
    <row r="18" spans="2:5" ht="15.75" thickBot="1" x14ac:dyDescent="0.3">
      <c r="B18" s="179" t="s">
        <v>13</v>
      </c>
      <c r="C18" s="180"/>
      <c r="D18" s="43">
        <f t="shared" si="0"/>
        <v>0</v>
      </c>
      <c r="E18" s="45">
        <f t="shared" si="1"/>
        <v>0</v>
      </c>
    </row>
    <row r="19" spans="2:5" ht="16.5" thickTop="1" thickBot="1" x14ac:dyDescent="0.3">
      <c r="B19" s="57" t="s">
        <v>3</v>
      </c>
      <c r="C19" s="58">
        <f>SUM(C7:C18)</f>
        <v>0</v>
      </c>
      <c r="D19" s="59">
        <f>IFERROR(SUM(D7:D18),0)</f>
        <v>0</v>
      </c>
      <c r="E19" s="60">
        <f>IFERROR(SUM(E7:E18),0)</f>
        <v>0</v>
      </c>
    </row>
    <row r="20" spans="2:5" ht="15.75" thickTop="1" x14ac:dyDescent="0.25">
      <c r="B20" s="54"/>
      <c r="C20" s="55"/>
      <c r="D20" s="55"/>
      <c r="E20" s="65"/>
    </row>
    <row r="21" spans="2:5" x14ac:dyDescent="0.25">
      <c r="B21" s="40" t="s">
        <v>14</v>
      </c>
      <c r="C21" s="41" t="s">
        <v>4</v>
      </c>
      <c r="D21" s="46"/>
      <c r="E21" s="47" t="s">
        <v>5</v>
      </c>
    </row>
    <row r="22" spans="2:5" x14ac:dyDescent="0.25">
      <c r="B22" s="48" t="s">
        <v>15</v>
      </c>
      <c r="C22" s="180"/>
      <c r="D22" s="49"/>
      <c r="E22" s="45">
        <f>IFERROR(C22/C$30,0)</f>
        <v>0</v>
      </c>
    </row>
    <row r="23" spans="2:5" x14ac:dyDescent="0.25">
      <c r="B23" s="48" t="s">
        <v>16</v>
      </c>
      <c r="C23" s="180"/>
      <c r="D23" s="49"/>
      <c r="E23" s="45">
        <f t="shared" ref="E23:E27" si="2">IFERROR(C23/C$30,0)</f>
        <v>0</v>
      </c>
    </row>
    <row r="24" spans="2:5" x14ac:dyDescent="0.25">
      <c r="B24" s="48" t="s">
        <v>17</v>
      </c>
      <c r="C24" s="180"/>
      <c r="D24" s="49"/>
      <c r="E24" s="45">
        <f t="shared" si="2"/>
        <v>0</v>
      </c>
    </row>
    <row r="25" spans="2:5" x14ac:dyDescent="0.25">
      <c r="B25" s="48" t="s">
        <v>18</v>
      </c>
      <c r="C25" s="180"/>
      <c r="D25" s="49"/>
      <c r="E25" s="45">
        <f t="shared" si="2"/>
        <v>0</v>
      </c>
    </row>
    <row r="26" spans="2:5" x14ac:dyDescent="0.25">
      <c r="B26" s="48" t="s">
        <v>19</v>
      </c>
      <c r="C26" s="180"/>
      <c r="D26" s="49"/>
      <c r="E26" s="45">
        <f t="shared" si="2"/>
        <v>0</v>
      </c>
    </row>
    <row r="27" spans="2:5" ht="15.75" thickBot="1" x14ac:dyDescent="0.3">
      <c r="B27" s="52" t="s">
        <v>20</v>
      </c>
      <c r="C27" s="180"/>
      <c r="D27" s="53"/>
      <c r="E27" s="45">
        <f t="shared" si="2"/>
        <v>0</v>
      </c>
    </row>
    <row r="28" spans="2:5" ht="16.5" thickTop="1" thickBot="1" x14ac:dyDescent="0.3">
      <c r="B28" s="57" t="s">
        <v>3</v>
      </c>
      <c r="C28" s="58">
        <f>SUM(C22:C27)</f>
        <v>0</v>
      </c>
      <c r="D28" s="59"/>
      <c r="E28" s="60">
        <f>IFERROR(SUM(E22:E27),0)</f>
        <v>0</v>
      </c>
    </row>
    <row r="29" spans="2:5" ht="16.5" thickTop="1" thickBot="1" x14ac:dyDescent="0.3">
      <c r="B29" s="56"/>
      <c r="C29" s="132"/>
      <c r="D29" s="132"/>
      <c r="E29" s="136"/>
    </row>
    <row r="30" spans="2:5" ht="16.5" thickTop="1" thickBot="1" x14ac:dyDescent="0.3">
      <c r="B30" s="57" t="s">
        <v>6</v>
      </c>
      <c r="C30" s="58">
        <f>SUM(C19,C28)</f>
        <v>0</v>
      </c>
      <c r="D30" s="61"/>
      <c r="E30" s="63">
        <f>IFERROR(SUM(E19,E28),0)</f>
        <v>0</v>
      </c>
    </row>
    <row r="31" spans="2:5" ht="65.25" customHeight="1" thickTop="1" thickBot="1" x14ac:dyDescent="0.3">
      <c r="B31" s="149" t="s">
        <v>178</v>
      </c>
      <c r="C31" s="150"/>
      <c r="D31" s="150"/>
      <c r="E31" s="151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B2:D28"/>
  <sheetViews>
    <sheetView showGridLines="0" showZeros="0" zoomScale="70" zoomScaleNormal="7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4" customHeight="1" x14ac:dyDescent="0.25">
      <c r="B3" s="161" t="s">
        <v>58</v>
      </c>
      <c r="C3" s="162"/>
      <c r="D3" s="163"/>
    </row>
    <row r="4" spans="2:4" s="73" customFormat="1" ht="24" customHeight="1" x14ac:dyDescent="0.25">
      <c r="B4" s="164" t="s">
        <v>153</v>
      </c>
      <c r="C4" s="165"/>
      <c r="D4" s="166"/>
    </row>
    <row r="5" spans="2:4" s="73" customFormat="1" ht="24" customHeight="1" x14ac:dyDescent="0.25">
      <c r="B5" s="74" t="s">
        <v>10</v>
      </c>
      <c r="C5" s="75" t="s">
        <v>57</v>
      </c>
      <c r="D5" s="76" t="s">
        <v>5</v>
      </c>
    </row>
    <row r="6" spans="2:4" s="73" customFormat="1" ht="24" customHeight="1" x14ac:dyDescent="0.25">
      <c r="B6" s="77" t="s">
        <v>112</v>
      </c>
      <c r="C6" s="78">
        <v>5.48611111111111E-3</v>
      </c>
      <c r="D6" s="79">
        <v>0.24445590510572501</v>
      </c>
    </row>
    <row r="7" spans="2:4" s="73" customFormat="1" ht="24" customHeight="1" x14ac:dyDescent="0.25">
      <c r="B7" s="77" t="s">
        <v>71</v>
      </c>
      <c r="C7" s="78">
        <v>2.1527777777777799E-3</v>
      </c>
      <c r="D7" s="79">
        <v>9.5925734914904595E-2</v>
      </c>
    </row>
    <row r="8" spans="2:4" s="73" customFormat="1" ht="24" customHeight="1" x14ac:dyDescent="0.25">
      <c r="B8" s="77" t="s">
        <v>74</v>
      </c>
      <c r="C8" s="78">
        <v>1.5162037037037E-3</v>
      </c>
      <c r="D8" s="79">
        <v>6.7560598246518805E-2</v>
      </c>
    </row>
    <row r="9" spans="2:4" s="73" customFormat="1" ht="24" customHeight="1" x14ac:dyDescent="0.25">
      <c r="B9" s="77" t="s">
        <v>179</v>
      </c>
      <c r="C9" s="78">
        <v>1.4236111111111101E-3</v>
      </c>
      <c r="D9" s="79">
        <v>6.34347601856627E-2</v>
      </c>
    </row>
    <row r="10" spans="2:4" s="73" customFormat="1" ht="24" customHeight="1" x14ac:dyDescent="0.25">
      <c r="B10" s="77" t="s">
        <v>114</v>
      </c>
      <c r="C10" s="78">
        <v>1.30787037037037E-3</v>
      </c>
      <c r="D10" s="79">
        <v>5.8277462609592601E-2</v>
      </c>
    </row>
    <row r="11" spans="2:4" s="73" customFormat="1" ht="24" customHeight="1" x14ac:dyDescent="0.25">
      <c r="B11" s="77" t="s">
        <v>113</v>
      </c>
      <c r="C11" s="78">
        <v>1.1574074074074099E-3</v>
      </c>
      <c r="D11" s="79">
        <v>5.1572975760701398E-2</v>
      </c>
    </row>
    <row r="12" spans="2:4" s="73" customFormat="1" ht="24" customHeight="1" x14ac:dyDescent="0.25">
      <c r="B12" s="77" t="s">
        <v>151</v>
      </c>
      <c r="C12" s="78">
        <v>9.0277777777777795E-4</v>
      </c>
      <c r="D12" s="79">
        <v>4.02269210933471E-2</v>
      </c>
    </row>
    <row r="13" spans="2:4" s="73" customFormat="1" ht="24" customHeight="1" x14ac:dyDescent="0.25">
      <c r="B13" s="77" t="s">
        <v>75</v>
      </c>
      <c r="C13" s="78">
        <v>6.4814814814814802E-4</v>
      </c>
      <c r="D13" s="79">
        <v>2.8880866425992802E-2</v>
      </c>
    </row>
    <row r="14" spans="2:4" s="73" customFormat="1" ht="24" customHeight="1" x14ac:dyDescent="0.25">
      <c r="B14" s="77" t="s">
        <v>121</v>
      </c>
      <c r="C14" s="78">
        <v>6.01851851851852E-4</v>
      </c>
      <c r="D14" s="79">
        <v>2.6817947395564701E-2</v>
      </c>
    </row>
    <row r="15" spans="2:4" s="73" customFormat="1" ht="24" customHeight="1" x14ac:dyDescent="0.25">
      <c r="B15" s="77" t="s">
        <v>130</v>
      </c>
      <c r="C15" s="78">
        <v>5.6712962962962999E-4</v>
      </c>
      <c r="D15" s="79">
        <v>2.5270758122743701E-2</v>
      </c>
    </row>
    <row r="16" spans="2:4" s="73" customFormat="1" ht="24" customHeight="1" x14ac:dyDescent="0.25">
      <c r="B16" s="77" t="s">
        <v>129</v>
      </c>
      <c r="C16" s="78">
        <v>5.20833333333333E-4</v>
      </c>
      <c r="D16" s="79">
        <v>2.3207839092315601E-2</v>
      </c>
    </row>
    <row r="17" spans="2:4" s="73" customFormat="1" ht="24" customHeight="1" x14ac:dyDescent="0.25">
      <c r="B17" s="77" t="s">
        <v>180</v>
      </c>
      <c r="C17" s="78">
        <v>4.8611111111111099E-4</v>
      </c>
      <c r="D17" s="79">
        <v>2.1660649819494601E-2</v>
      </c>
    </row>
    <row r="18" spans="2:4" s="73" customFormat="1" ht="24" customHeight="1" x14ac:dyDescent="0.25">
      <c r="B18" s="77" t="s">
        <v>133</v>
      </c>
      <c r="C18" s="78">
        <v>4.7453703703703698E-4</v>
      </c>
      <c r="D18" s="79">
        <v>2.11449200618876E-2</v>
      </c>
    </row>
    <row r="19" spans="2:4" s="73" customFormat="1" ht="24" customHeight="1" x14ac:dyDescent="0.25">
      <c r="B19" s="77" t="s">
        <v>135</v>
      </c>
      <c r="C19" s="78">
        <v>4.5138888888888898E-4</v>
      </c>
      <c r="D19" s="79">
        <v>2.0113460546673501E-2</v>
      </c>
    </row>
    <row r="20" spans="2:4" s="73" customFormat="1" ht="24" customHeight="1" x14ac:dyDescent="0.25">
      <c r="B20" s="77" t="s">
        <v>181</v>
      </c>
      <c r="C20" s="78">
        <v>3.4722222222222202E-4</v>
      </c>
      <c r="D20" s="79">
        <v>1.5471892728210399E-2</v>
      </c>
    </row>
    <row r="21" spans="2:4" s="73" customFormat="1" ht="24" customHeight="1" x14ac:dyDescent="0.25">
      <c r="B21" s="77" t="s">
        <v>182</v>
      </c>
      <c r="C21" s="78">
        <v>3.3564814814814801E-4</v>
      </c>
      <c r="D21" s="79">
        <v>1.49561629706034E-2</v>
      </c>
    </row>
    <row r="22" spans="2:4" s="73" customFormat="1" ht="24" customHeight="1" x14ac:dyDescent="0.25">
      <c r="B22" s="77" t="s">
        <v>183</v>
      </c>
      <c r="C22" s="78">
        <v>3.2407407407407401E-4</v>
      </c>
      <c r="D22" s="79">
        <v>1.4440433212996401E-2</v>
      </c>
    </row>
    <row r="23" spans="2:4" s="73" customFormat="1" ht="24" customHeight="1" x14ac:dyDescent="0.25">
      <c r="B23" s="77" t="s">
        <v>186</v>
      </c>
      <c r="C23" s="78">
        <v>3.1250000000000001E-4</v>
      </c>
      <c r="D23" s="79">
        <v>1.39247034553894E-2</v>
      </c>
    </row>
    <row r="24" spans="2:4" s="73" customFormat="1" ht="24" customHeight="1" x14ac:dyDescent="0.25">
      <c r="B24" s="77" t="s">
        <v>184</v>
      </c>
      <c r="C24" s="78">
        <v>2.89351851851852E-4</v>
      </c>
      <c r="D24" s="79">
        <v>1.2893243940175299E-2</v>
      </c>
    </row>
    <row r="25" spans="2:4" s="73" customFormat="1" ht="24" customHeight="1" x14ac:dyDescent="0.25">
      <c r="B25" s="77" t="s">
        <v>185</v>
      </c>
      <c r="C25" s="78">
        <v>2.5462962962962999E-4</v>
      </c>
      <c r="D25" s="79">
        <v>1.13460546673543E-2</v>
      </c>
    </row>
    <row r="26" spans="2:4" s="73" customFormat="1" ht="24" customHeight="1" thickBot="1" x14ac:dyDescent="0.3">
      <c r="B26" s="80" t="s">
        <v>145</v>
      </c>
      <c r="C26" s="81">
        <v>2.5462962962962999E-4</v>
      </c>
      <c r="D26" s="82">
        <v>1.13460546673543E-2</v>
      </c>
    </row>
    <row r="28" spans="2:4" x14ac:dyDescent="0.25">
      <c r="C28" s="1" t="s">
        <v>111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2" max="16383" man="1"/>
  </rowBreaks>
  <colBreaks count="1" manualBreakCount="1">
    <brk id="4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B2:D25"/>
  <sheetViews>
    <sheetView showGridLines="0" showZeros="0" zoomScale="80" zoomScaleNormal="80" zoomScaleSheetLayoutView="8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3" customFormat="1" ht="24" customHeight="1" x14ac:dyDescent="0.25">
      <c r="B3" s="161" t="s">
        <v>68</v>
      </c>
      <c r="C3" s="162"/>
      <c r="D3" s="163"/>
    </row>
    <row r="4" spans="2:4" s="73" customFormat="1" ht="24" customHeight="1" x14ac:dyDescent="0.25">
      <c r="B4" s="164" t="s">
        <v>153</v>
      </c>
      <c r="C4" s="165"/>
      <c r="D4" s="166"/>
    </row>
    <row r="5" spans="2:4" s="73" customFormat="1" ht="24" customHeight="1" x14ac:dyDescent="0.25">
      <c r="B5" s="83" t="s">
        <v>10</v>
      </c>
      <c r="C5" s="84" t="s">
        <v>57</v>
      </c>
      <c r="D5" s="85" t="s">
        <v>5</v>
      </c>
    </row>
    <row r="6" spans="2:4" s="73" customFormat="1" ht="24" customHeight="1" x14ac:dyDescent="0.25">
      <c r="B6" s="77" t="s">
        <v>112</v>
      </c>
      <c r="C6" s="78">
        <v>1.63194444444444E-3</v>
      </c>
      <c r="D6" s="79">
        <v>0.298097251585624</v>
      </c>
    </row>
    <row r="7" spans="2:4" s="73" customFormat="1" ht="24" customHeight="1" x14ac:dyDescent="0.25">
      <c r="B7" s="77" t="s">
        <v>71</v>
      </c>
      <c r="C7" s="78">
        <v>5.32407407407407E-4</v>
      </c>
      <c r="D7" s="79">
        <v>9.7251585623678694E-2</v>
      </c>
    </row>
    <row r="8" spans="2:4" s="73" customFormat="1" ht="24" customHeight="1" x14ac:dyDescent="0.25">
      <c r="B8" s="77" t="s">
        <v>74</v>
      </c>
      <c r="C8" s="78">
        <v>3.3564814814814801E-4</v>
      </c>
      <c r="D8" s="79">
        <v>6.13107822410148E-2</v>
      </c>
    </row>
    <row r="9" spans="2:4" s="73" customFormat="1" ht="24" customHeight="1" x14ac:dyDescent="0.25">
      <c r="B9" s="77" t="s">
        <v>121</v>
      </c>
      <c r="C9" s="78">
        <v>3.3564814814814801E-4</v>
      </c>
      <c r="D9" s="79">
        <v>6.13107822410148E-2</v>
      </c>
    </row>
    <row r="10" spans="2:4" s="73" customFormat="1" ht="24" customHeight="1" x14ac:dyDescent="0.25">
      <c r="B10" s="77" t="s">
        <v>185</v>
      </c>
      <c r="C10" s="78">
        <v>2.5462962962962999E-4</v>
      </c>
      <c r="D10" s="79">
        <v>4.6511627906976702E-2</v>
      </c>
    </row>
    <row r="11" spans="2:4" s="73" customFormat="1" ht="24" customHeight="1" x14ac:dyDescent="0.25">
      <c r="B11" s="77" t="s">
        <v>187</v>
      </c>
      <c r="C11" s="78">
        <v>2.5462962962962999E-4</v>
      </c>
      <c r="D11" s="79">
        <v>4.6511627906976702E-2</v>
      </c>
    </row>
    <row r="12" spans="2:4" s="73" customFormat="1" ht="24" customHeight="1" x14ac:dyDescent="0.25">
      <c r="B12" s="77" t="s">
        <v>151</v>
      </c>
      <c r="C12" s="78">
        <v>2.31481481481481E-4</v>
      </c>
      <c r="D12" s="79">
        <v>4.22832980972516E-2</v>
      </c>
    </row>
    <row r="13" spans="2:4" s="73" customFormat="1" ht="24" customHeight="1" x14ac:dyDescent="0.25">
      <c r="B13" s="77" t="s">
        <v>188</v>
      </c>
      <c r="C13" s="78">
        <v>2.19907407407407E-4</v>
      </c>
      <c r="D13" s="79">
        <v>4.0169133192389003E-2</v>
      </c>
    </row>
    <row r="14" spans="2:4" s="73" customFormat="1" ht="24" customHeight="1" x14ac:dyDescent="0.25">
      <c r="B14" s="77" t="s">
        <v>75</v>
      </c>
      <c r="C14" s="78">
        <v>1.9675925925925899E-4</v>
      </c>
      <c r="D14" s="79">
        <v>3.5940803382663797E-2</v>
      </c>
    </row>
    <row r="15" spans="2:4" s="73" customFormat="1" ht="24" customHeight="1" x14ac:dyDescent="0.25">
      <c r="B15" s="77" t="s">
        <v>133</v>
      </c>
      <c r="C15" s="78">
        <v>1.7361111111111101E-4</v>
      </c>
      <c r="D15" s="79">
        <v>3.1712473572938701E-2</v>
      </c>
    </row>
    <row r="16" spans="2:4" s="73" customFormat="1" ht="24" customHeight="1" x14ac:dyDescent="0.25">
      <c r="B16" s="77" t="s">
        <v>183</v>
      </c>
      <c r="C16" s="78">
        <v>1.38888888888889E-4</v>
      </c>
      <c r="D16" s="79">
        <v>2.5369978858350999E-2</v>
      </c>
    </row>
    <row r="17" spans="2:4" s="73" customFormat="1" ht="24" customHeight="1" x14ac:dyDescent="0.25">
      <c r="B17" s="77" t="s">
        <v>189</v>
      </c>
      <c r="C17" s="78">
        <v>1.38888888888889E-4</v>
      </c>
      <c r="D17" s="79">
        <v>2.5369978858350999E-2</v>
      </c>
    </row>
    <row r="18" spans="2:4" s="73" customFormat="1" ht="24" customHeight="1" x14ac:dyDescent="0.25">
      <c r="B18" s="77" t="s">
        <v>135</v>
      </c>
      <c r="C18" s="78">
        <v>1.38888888888889E-4</v>
      </c>
      <c r="D18" s="79">
        <v>2.5369978858350999E-2</v>
      </c>
    </row>
    <row r="19" spans="2:4" s="73" customFormat="1" ht="24" customHeight="1" x14ac:dyDescent="0.25">
      <c r="B19" s="77" t="s">
        <v>130</v>
      </c>
      <c r="C19" s="78">
        <v>1.2731481481481499E-4</v>
      </c>
      <c r="D19" s="79">
        <v>2.32558139534884E-2</v>
      </c>
    </row>
    <row r="20" spans="2:4" s="73" customFormat="1" ht="24" customHeight="1" x14ac:dyDescent="0.25">
      <c r="B20" s="77" t="s">
        <v>150</v>
      </c>
      <c r="C20" s="78">
        <v>1.2731481481481499E-4</v>
      </c>
      <c r="D20" s="79">
        <v>2.32558139534884E-2</v>
      </c>
    </row>
    <row r="21" spans="2:4" s="73" customFormat="1" ht="24" customHeight="1" x14ac:dyDescent="0.25">
      <c r="B21" s="77" t="s">
        <v>113</v>
      </c>
      <c r="C21" s="78">
        <v>1.04166666666667E-4</v>
      </c>
      <c r="D21" s="79">
        <v>1.90274841437632E-2</v>
      </c>
    </row>
    <row r="22" spans="2:4" s="73" customFormat="1" ht="24" customHeight="1" x14ac:dyDescent="0.25">
      <c r="B22" s="77" t="s">
        <v>138</v>
      </c>
      <c r="C22" s="78">
        <v>9.2592592592592602E-5</v>
      </c>
      <c r="D22" s="79">
        <v>1.69133192389006E-2</v>
      </c>
    </row>
    <row r="23" spans="2:4" s="73" customFormat="1" ht="24" customHeight="1" x14ac:dyDescent="0.25">
      <c r="B23" s="77" t="s">
        <v>186</v>
      </c>
      <c r="C23" s="78">
        <v>9.2592592592592602E-5</v>
      </c>
      <c r="D23" s="79">
        <v>1.69133192389006E-2</v>
      </c>
    </row>
    <row r="24" spans="2:4" s="73" customFormat="1" ht="24" customHeight="1" x14ac:dyDescent="0.25">
      <c r="B24" s="77" t="s">
        <v>114</v>
      </c>
      <c r="C24" s="78">
        <v>8.1018518518518503E-5</v>
      </c>
      <c r="D24" s="79">
        <v>1.4799154334038099E-2</v>
      </c>
    </row>
    <row r="25" spans="2:4" s="73" customFormat="1" ht="24" customHeight="1" thickBot="1" x14ac:dyDescent="0.3">
      <c r="B25" s="80" t="s">
        <v>190</v>
      </c>
      <c r="C25" s="81">
        <v>8.1018518518518503E-5</v>
      </c>
      <c r="D25" s="82">
        <v>1.4799154334038099E-2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6" max="16383" man="1"/>
  </rowBreaks>
  <colBreaks count="1" manualBreakCount="1">
    <brk id="4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B2:D25"/>
  <sheetViews>
    <sheetView showGridLines="0" showZeros="0" zoomScale="70" zoomScaleNormal="7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4" customHeight="1" x14ac:dyDescent="0.25">
      <c r="B3" s="161" t="s">
        <v>69</v>
      </c>
      <c r="C3" s="162"/>
      <c r="D3" s="163"/>
    </row>
    <row r="4" spans="2:4" s="73" customFormat="1" ht="24" customHeight="1" x14ac:dyDescent="0.25">
      <c r="B4" s="164" t="s">
        <v>153</v>
      </c>
      <c r="C4" s="165"/>
      <c r="D4" s="166"/>
    </row>
    <row r="5" spans="2:4" ht="24" customHeight="1" x14ac:dyDescent="0.25">
      <c r="B5" s="7" t="s">
        <v>10</v>
      </c>
      <c r="C5" s="8" t="s">
        <v>57</v>
      </c>
      <c r="D5" s="71" t="s">
        <v>5</v>
      </c>
    </row>
    <row r="6" spans="2:4" s="73" customFormat="1" ht="24" customHeight="1" x14ac:dyDescent="0.25">
      <c r="B6" s="77" t="s">
        <v>112</v>
      </c>
      <c r="C6" s="78">
        <v>2.0370370370370399E-3</v>
      </c>
      <c r="D6" s="79">
        <v>0.20299884659746201</v>
      </c>
    </row>
    <row r="7" spans="2:4" s="73" customFormat="1" ht="24" customHeight="1" x14ac:dyDescent="0.25">
      <c r="B7" s="77" t="s">
        <v>74</v>
      </c>
      <c r="C7" s="78">
        <v>8.1018518518518505E-4</v>
      </c>
      <c r="D7" s="79">
        <v>8.0738177623990798E-2</v>
      </c>
    </row>
    <row r="8" spans="2:4" s="73" customFormat="1" ht="24" customHeight="1" x14ac:dyDescent="0.25">
      <c r="B8" s="77" t="s">
        <v>71</v>
      </c>
      <c r="C8" s="78">
        <v>7.5231481481481503E-4</v>
      </c>
      <c r="D8" s="79">
        <v>7.4971164936562903E-2</v>
      </c>
    </row>
    <row r="9" spans="2:4" s="73" customFormat="1" ht="24" customHeight="1" x14ac:dyDescent="0.25">
      <c r="B9" s="77" t="s">
        <v>114</v>
      </c>
      <c r="C9" s="78">
        <v>6.01851851851852E-4</v>
      </c>
      <c r="D9" s="79">
        <v>5.9976931949250301E-2</v>
      </c>
    </row>
    <row r="10" spans="2:4" s="73" customFormat="1" ht="24" customHeight="1" x14ac:dyDescent="0.25">
      <c r="B10" s="77" t="s">
        <v>113</v>
      </c>
      <c r="C10" s="78">
        <v>4.8611111111111099E-4</v>
      </c>
      <c r="D10" s="79">
        <v>4.8442906574394498E-2</v>
      </c>
    </row>
    <row r="11" spans="2:4" s="73" customFormat="1" ht="24" customHeight="1" x14ac:dyDescent="0.25">
      <c r="B11" s="77" t="s">
        <v>75</v>
      </c>
      <c r="C11" s="78">
        <v>4.3981481481481503E-4</v>
      </c>
      <c r="D11" s="79">
        <v>4.3829296424452102E-2</v>
      </c>
    </row>
    <row r="12" spans="2:4" s="73" customFormat="1" ht="24" customHeight="1" x14ac:dyDescent="0.25">
      <c r="B12" s="77" t="s">
        <v>121</v>
      </c>
      <c r="C12" s="78">
        <v>4.0509259259259301E-4</v>
      </c>
      <c r="D12" s="79">
        <v>4.0369088811995399E-2</v>
      </c>
    </row>
    <row r="13" spans="2:4" s="73" customFormat="1" ht="24" customHeight="1" x14ac:dyDescent="0.25">
      <c r="B13" s="77" t="s">
        <v>130</v>
      </c>
      <c r="C13" s="78">
        <v>3.5879629629629602E-4</v>
      </c>
      <c r="D13" s="79">
        <v>3.57554786620531E-2</v>
      </c>
    </row>
    <row r="14" spans="2:4" s="73" customFormat="1" ht="24" customHeight="1" x14ac:dyDescent="0.25">
      <c r="B14" s="77" t="s">
        <v>151</v>
      </c>
      <c r="C14" s="78">
        <v>3.5879629629629602E-4</v>
      </c>
      <c r="D14" s="79">
        <v>3.57554786620531E-2</v>
      </c>
    </row>
    <row r="15" spans="2:4" s="73" customFormat="1" ht="24" customHeight="1" x14ac:dyDescent="0.25">
      <c r="B15" s="77" t="s">
        <v>135</v>
      </c>
      <c r="C15" s="78">
        <v>3.3564814814814801E-4</v>
      </c>
      <c r="D15" s="79">
        <v>3.3448673587081902E-2</v>
      </c>
    </row>
    <row r="16" spans="2:4" s="73" customFormat="1" ht="24" customHeight="1" x14ac:dyDescent="0.25">
      <c r="B16" s="77" t="s">
        <v>129</v>
      </c>
      <c r="C16" s="78">
        <v>3.3564814814814801E-4</v>
      </c>
      <c r="D16" s="79">
        <v>3.3448673587081902E-2</v>
      </c>
    </row>
    <row r="17" spans="2:4" s="73" customFormat="1" ht="24" customHeight="1" x14ac:dyDescent="0.25">
      <c r="B17" s="77" t="s">
        <v>133</v>
      </c>
      <c r="C17" s="78">
        <v>3.3564814814814801E-4</v>
      </c>
      <c r="D17" s="79">
        <v>3.3448673587081902E-2</v>
      </c>
    </row>
    <row r="18" spans="2:4" s="73" customFormat="1" ht="24" customHeight="1" x14ac:dyDescent="0.25">
      <c r="B18" s="77" t="s">
        <v>138</v>
      </c>
      <c r="C18" s="78">
        <v>2.4305555555555601E-4</v>
      </c>
      <c r="D18" s="79">
        <v>2.42214532871972E-2</v>
      </c>
    </row>
    <row r="19" spans="2:4" s="73" customFormat="1" ht="24" customHeight="1" x14ac:dyDescent="0.25">
      <c r="B19" s="77" t="s">
        <v>180</v>
      </c>
      <c r="C19" s="78">
        <v>2.4305555555555601E-4</v>
      </c>
      <c r="D19" s="79">
        <v>2.42214532871972E-2</v>
      </c>
    </row>
    <row r="20" spans="2:4" s="73" customFormat="1" ht="24" customHeight="1" x14ac:dyDescent="0.25">
      <c r="B20" s="77" t="s">
        <v>187</v>
      </c>
      <c r="C20" s="78">
        <v>2.4305555555555601E-4</v>
      </c>
      <c r="D20" s="79">
        <v>2.42214532871972E-2</v>
      </c>
    </row>
    <row r="21" spans="2:4" s="73" customFormat="1" ht="24" customHeight="1" x14ac:dyDescent="0.25">
      <c r="B21" s="77" t="s">
        <v>186</v>
      </c>
      <c r="C21" s="78">
        <v>1.9675925925925899E-4</v>
      </c>
      <c r="D21" s="79">
        <v>1.9607843137254902E-2</v>
      </c>
    </row>
    <row r="22" spans="2:4" s="73" customFormat="1" ht="24" customHeight="1" x14ac:dyDescent="0.25">
      <c r="B22" s="77" t="s">
        <v>182</v>
      </c>
      <c r="C22" s="78">
        <v>1.9675925925925899E-4</v>
      </c>
      <c r="D22" s="79">
        <v>1.9607843137254902E-2</v>
      </c>
    </row>
    <row r="23" spans="2:4" s="73" customFormat="1" ht="24" customHeight="1" x14ac:dyDescent="0.25">
      <c r="B23" s="77" t="s">
        <v>183</v>
      </c>
      <c r="C23" s="78">
        <v>1.8518518518518501E-4</v>
      </c>
      <c r="D23" s="79">
        <v>1.8454440599769299E-2</v>
      </c>
    </row>
    <row r="24" spans="2:4" s="73" customFormat="1" ht="24" customHeight="1" x14ac:dyDescent="0.25">
      <c r="B24" s="77" t="s">
        <v>150</v>
      </c>
      <c r="C24" s="78">
        <v>1.8518518518518501E-4</v>
      </c>
      <c r="D24" s="79">
        <v>1.8454440599769299E-2</v>
      </c>
    </row>
    <row r="25" spans="2:4" s="73" customFormat="1" ht="24" customHeight="1" thickBot="1" x14ac:dyDescent="0.3">
      <c r="B25" s="80" t="s">
        <v>191</v>
      </c>
      <c r="C25" s="81">
        <v>1.7361111111111101E-4</v>
      </c>
      <c r="D25" s="82">
        <v>1.73010380622837E-2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66"/>
  <sheetViews>
    <sheetView showGridLines="0" showZeros="0" view="pageBreakPreview" topLeftCell="A4" zoomScale="90" zoomScaleNormal="80" zoomScaleSheetLayoutView="9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41" t="s">
        <v>31</v>
      </c>
      <c r="C3" s="142"/>
      <c r="D3" s="142"/>
      <c r="E3" s="142"/>
      <c r="F3" s="142"/>
      <c r="G3" s="142"/>
      <c r="H3" s="142"/>
      <c r="I3" s="142"/>
      <c r="J3" s="142"/>
      <c r="K3" s="143"/>
    </row>
    <row r="4" spans="2:11" s="5" customFormat="1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6"/>
    </row>
    <row r="5" spans="2:11" s="5" customFormat="1" x14ac:dyDescent="0.25">
      <c r="B5" s="39"/>
      <c r="C5" s="147" t="s">
        <v>25</v>
      </c>
      <c r="D5" s="147"/>
      <c r="E5" s="147"/>
      <c r="F5" s="147" t="s">
        <v>26</v>
      </c>
      <c r="G5" s="147"/>
      <c r="H5" s="147"/>
      <c r="I5" s="147" t="s">
        <v>27</v>
      </c>
      <c r="J5" s="147"/>
      <c r="K5" s="148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5.5092592592592598E-3</v>
      </c>
      <c r="D7" s="12">
        <f t="shared" ref="D7:D18" si="0">IFERROR(C7/C$19,0)</f>
        <v>9.7560975609756115E-2</v>
      </c>
      <c r="E7" s="12">
        <f t="shared" ref="E7:E18" si="1">IFERROR(C7/C$30,0)</f>
        <v>4.7800763205462928E-2</v>
      </c>
      <c r="F7" s="11">
        <v>1.9212962962963001E-3</v>
      </c>
      <c r="G7" s="12">
        <f t="shared" ref="G7:G18" si="2">IFERROR(F7/F$19,0)</f>
        <v>0.16921508664627957</v>
      </c>
      <c r="H7" s="12">
        <f t="shared" ref="H7:H18" si="3">IFERROR(F7/F$30,0)</f>
        <v>7.8044193700047157E-2</v>
      </c>
      <c r="I7" s="11">
        <v>7.43055555555556E-3</v>
      </c>
      <c r="J7" s="12">
        <f t="shared" ref="J7:J18" si="4">IFERROR(I7/I$19,0)</f>
        <v>0.10955631399317407</v>
      </c>
      <c r="K7" s="14">
        <f t="shared" ref="K7:K18" si="5">IFERROR(I7/I$30,0)</f>
        <v>5.3123707074886249E-2</v>
      </c>
    </row>
    <row r="8" spans="2:11" s="5" customFormat="1" x14ac:dyDescent="0.25">
      <c r="B8" s="131" t="s">
        <v>110</v>
      </c>
      <c r="C8" s="11">
        <v>2.4247685185185198E-2</v>
      </c>
      <c r="D8" s="12">
        <f t="shared" si="0"/>
        <v>0.42939126870260325</v>
      </c>
      <c r="E8" s="12">
        <f t="shared" si="1"/>
        <v>0.21038361116690102</v>
      </c>
      <c r="F8" s="11">
        <v>0</v>
      </c>
      <c r="G8" s="12">
        <f t="shared" si="2"/>
        <v>0</v>
      </c>
      <c r="H8" s="12">
        <f t="shared" si="3"/>
        <v>0</v>
      </c>
      <c r="I8" s="11">
        <v>2.4247685185185198E-2</v>
      </c>
      <c r="J8" s="12">
        <f t="shared" si="4"/>
        <v>0.35750853242320824</v>
      </c>
      <c r="K8" s="14">
        <f t="shared" si="5"/>
        <v>0.17335539925527521</v>
      </c>
    </row>
    <row r="9" spans="2:11" s="5" customFormat="1" x14ac:dyDescent="0.25">
      <c r="B9" s="10" t="s">
        <v>48</v>
      </c>
      <c r="C9" s="11">
        <v>8.1250000000000003E-3</v>
      </c>
      <c r="D9" s="12">
        <f t="shared" si="0"/>
        <v>0.1438819430211109</v>
      </c>
      <c r="E9" s="12">
        <f t="shared" si="1"/>
        <v>7.0496083550913816E-2</v>
      </c>
      <c r="F9" s="11">
        <v>3.8888888888888901E-3</v>
      </c>
      <c r="G9" s="12">
        <f t="shared" si="2"/>
        <v>0.34250764525993882</v>
      </c>
      <c r="H9" s="12">
        <f t="shared" si="3"/>
        <v>0.15796897038081809</v>
      </c>
      <c r="I9" s="11">
        <v>1.20138888888889E-2</v>
      </c>
      <c r="J9" s="12">
        <f t="shared" si="4"/>
        <v>0.17713310580204786</v>
      </c>
      <c r="K9" s="14">
        <f t="shared" si="5"/>
        <v>8.5891601158460978E-2</v>
      </c>
    </row>
    <row r="10" spans="2:11" s="5" customFormat="1" x14ac:dyDescent="0.25">
      <c r="B10" s="10" t="s">
        <v>11</v>
      </c>
      <c r="C10" s="11">
        <v>4.2476851851851903E-3</v>
      </c>
      <c r="D10" s="12">
        <f t="shared" si="0"/>
        <v>7.5220332035253218E-2</v>
      </c>
      <c r="E10" s="12">
        <f t="shared" si="1"/>
        <v>3.6854790118497717E-2</v>
      </c>
      <c r="F10" s="11">
        <v>3.04398148148148E-3</v>
      </c>
      <c r="G10" s="12">
        <f t="shared" si="2"/>
        <v>0.26809378185524951</v>
      </c>
      <c r="H10" s="12">
        <f t="shared" si="3"/>
        <v>0.12364833098260453</v>
      </c>
      <c r="I10" s="11">
        <v>7.2916666666666703E-3</v>
      </c>
      <c r="J10" s="12">
        <f t="shared" si="4"/>
        <v>0.10750853242320819</v>
      </c>
      <c r="K10" s="14">
        <f t="shared" si="5"/>
        <v>5.2130740587505192E-2</v>
      </c>
    </row>
    <row r="11" spans="2:11" s="5" customFormat="1" x14ac:dyDescent="0.25">
      <c r="B11" s="10" t="s">
        <v>12</v>
      </c>
      <c r="C11" s="11">
        <v>1.4236111111111101E-3</v>
      </c>
      <c r="D11" s="12">
        <f t="shared" si="0"/>
        <v>2.5210084033613429E-2</v>
      </c>
      <c r="E11" s="12">
        <f t="shared" si="1"/>
        <v>1.2351877887125915E-2</v>
      </c>
      <c r="F11" s="11">
        <v>6.7129629629629603E-4</v>
      </c>
      <c r="G11" s="12">
        <f t="shared" si="2"/>
        <v>5.9123343527013206E-2</v>
      </c>
      <c r="H11" s="12">
        <f t="shared" si="3"/>
        <v>2.726845322049834E-2</v>
      </c>
      <c r="I11" s="11">
        <v>2.0949074074074099E-3</v>
      </c>
      <c r="J11" s="12">
        <f t="shared" si="4"/>
        <v>3.0887372013651899E-2</v>
      </c>
      <c r="K11" s="14">
        <f t="shared" si="5"/>
        <v>1.4977244517997534E-2</v>
      </c>
    </row>
    <row r="12" spans="2:11" s="5" customFormat="1" x14ac:dyDescent="0.25">
      <c r="B12" s="10" t="s">
        <v>127</v>
      </c>
      <c r="C12" s="11">
        <v>2.89351851851852E-4</v>
      </c>
      <c r="D12" s="12">
        <f t="shared" si="0"/>
        <v>5.1240008198401342E-3</v>
      </c>
      <c r="E12" s="12">
        <f t="shared" si="1"/>
        <v>2.5105442860012053E-3</v>
      </c>
      <c r="F12" s="11">
        <v>3.1250000000000001E-4</v>
      </c>
      <c r="G12" s="12">
        <f t="shared" si="2"/>
        <v>2.7522935779816505E-2</v>
      </c>
      <c r="H12" s="12">
        <f t="shared" si="3"/>
        <v>1.2693935119887163E-2</v>
      </c>
      <c r="I12" s="11">
        <v>6.01851851851852E-4</v>
      </c>
      <c r="J12" s="12">
        <f t="shared" si="4"/>
        <v>8.8737201365187701E-3</v>
      </c>
      <c r="K12" s="14">
        <f t="shared" si="5"/>
        <v>4.3028547786512217E-3</v>
      </c>
    </row>
    <row r="13" spans="2:11" s="5" customFormat="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141</v>
      </c>
      <c r="C16" s="11">
        <v>1.2037037037037001E-3</v>
      </c>
      <c r="D16" s="12">
        <f t="shared" si="0"/>
        <v>2.1315843410534881E-2</v>
      </c>
      <c r="E16" s="12">
        <f t="shared" si="1"/>
        <v>1.0443864229764977E-2</v>
      </c>
      <c r="F16" s="11">
        <v>8.4490740740740696E-4</v>
      </c>
      <c r="G16" s="12">
        <f t="shared" si="2"/>
        <v>7.4413863404689029E-2</v>
      </c>
      <c r="H16" s="12">
        <f t="shared" si="3"/>
        <v>3.4320639398213421E-2</v>
      </c>
      <c r="I16" s="11">
        <v>2.04861111111111E-3</v>
      </c>
      <c r="J16" s="12">
        <f t="shared" si="4"/>
        <v>3.0204778156996556E-2</v>
      </c>
      <c r="K16" s="14">
        <f t="shared" si="5"/>
        <v>1.4646255688870491E-2</v>
      </c>
    </row>
    <row r="17" spans="2:11" s="5" customFormat="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1.14236111111111E-2</v>
      </c>
      <c r="D18" s="12">
        <f t="shared" si="0"/>
        <v>0.20229555236728819</v>
      </c>
      <c r="E18" s="12">
        <f t="shared" si="1"/>
        <v>9.9116288411327427E-2</v>
      </c>
      <c r="F18" s="11">
        <v>6.7129629629629603E-4</v>
      </c>
      <c r="G18" s="12">
        <f t="shared" si="2"/>
        <v>5.9123343527013206E-2</v>
      </c>
      <c r="H18" s="12">
        <f t="shared" si="3"/>
        <v>2.726845322049834E-2</v>
      </c>
      <c r="I18" s="11">
        <v>1.20949074074074E-2</v>
      </c>
      <c r="J18" s="12">
        <f t="shared" si="4"/>
        <v>0.17832764505119433</v>
      </c>
      <c r="K18" s="14">
        <f t="shared" si="5"/>
        <v>8.6470831609433113E-2</v>
      </c>
    </row>
    <row r="19" spans="2:11" s="5" customFormat="1" ht="16.5" thickTop="1" thickBot="1" x14ac:dyDescent="0.3">
      <c r="B19" s="31" t="s">
        <v>3</v>
      </c>
      <c r="C19" s="32">
        <f>SUM(C7:C18)</f>
        <v>5.6469907407407406E-2</v>
      </c>
      <c r="D19" s="33">
        <f>IFERROR(SUM(D7:D18),0)</f>
        <v>1</v>
      </c>
      <c r="E19" s="33">
        <f>IFERROR(SUM(E7:E18),0)</f>
        <v>0.48995782285599504</v>
      </c>
      <c r="F19" s="32">
        <f>SUM(F7:F18)</f>
        <v>1.135416666666667E-2</v>
      </c>
      <c r="G19" s="33">
        <f>IFERROR(SUM(G7:G18),0)</f>
        <v>0.99999999999999978</v>
      </c>
      <c r="H19" s="33">
        <f>IFERROR(SUM(H7:H18),0)</f>
        <v>0.46121297602256695</v>
      </c>
      <c r="I19" s="32">
        <f>SUM(I7:I18)</f>
        <v>6.7824074074074106E-2</v>
      </c>
      <c r="J19" s="33">
        <f>IFERROR(SUM(J7:J18),0)</f>
        <v>0.99999999999999989</v>
      </c>
      <c r="K19" s="34">
        <f>IFERROR(SUM(K7:K18),0)</f>
        <v>0.48489863467107996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6.3541666666666703E-3</v>
      </c>
      <c r="D22" s="19"/>
      <c r="E22" s="12">
        <f>IFERROR(C22/C$30,0)</f>
        <v>5.513155252058647E-2</v>
      </c>
      <c r="F22" s="11">
        <v>1.9444444444444401E-3</v>
      </c>
      <c r="G22" s="19"/>
      <c r="H22" s="12">
        <f>IFERROR(F22/F$30,0)</f>
        <v>7.8984485190408835E-2</v>
      </c>
      <c r="I22" s="11">
        <v>8.2986111111111108E-3</v>
      </c>
      <c r="J22" s="19"/>
      <c r="K22" s="14">
        <f>IFERROR(I22/I$30,0)</f>
        <v>5.9329747621017781E-2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1.03125E-2</v>
      </c>
      <c r="D25" s="19"/>
      <c r="E25" s="12">
        <f t="shared" si="6"/>
        <v>8.9475798353082919E-2</v>
      </c>
      <c r="F25" s="11">
        <v>7.2685185185185196E-3</v>
      </c>
      <c r="G25" s="19"/>
      <c r="H25" s="12">
        <f t="shared" si="7"/>
        <v>0.29525152797367182</v>
      </c>
      <c r="I25" s="11">
        <v>1.7581018518518499E-2</v>
      </c>
      <c r="J25" s="19"/>
      <c r="K25" s="14">
        <f t="shared" si="8"/>
        <v>0.12569300786098456</v>
      </c>
    </row>
    <row r="26" spans="2:11" s="5" customFormat="1" x14ac:dyDescent="0.25">
      <c r="B26" s="18" t="s">
        <v>19</v>
      </c>
      <c r="C26" s="11">
        <v>4.2118055555555603E-2</v>
      </c>
      <c r="D26" s="19"/>
      <c r="E26" s="12">
        <f t="shared" si="6"/>
        <v>0.36543482627033569</v>
      </c>
      <c r="F26" s="11">
        <v>4.05092592592593E-3</v>
      </c>
      <c r="G26" s="19"/>
      <c r="H26" s="12">
        <f t="shared" si="7"/>
        <v>0.16455101081335227</v>
      </c>
      <c r="I26" s="11">
        <v>4.6168981481481498E-2</v>
      </c>
      <c r="J26" s="19"/>
      <c r="K26" s="14">
        <f t="shared" si="8"/>
        <v>0.33007860984691778</v>
      </c>
    </row>
    <row r="27" spans="2:11" s="5" customFormat="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s="5" customFormat="1" ht="16.5" thickTop="1" thickBot="1" x14ac:dyDescent="0.3">
      <c r="B28" s="31" t="s">
        <v>3</v>
      </c>
      <c r="C28" s="32">
        <f>SUM(C22:C27)</f>
        <v>5.8784722222222273E-2</v>
      </c>
      <c r="D28" s="33"/>
      <c r="E28" s="33">
        <f>IFERROR(SUM(E22:E27),0)</f>
        <v>0.51004217714400513</v>
      </c>
      <c r="F28" s="32">
        <f>SUM(F22:F27)</f>
        <v>1.3263888888888889E-2</v>
      </c>
      <c r="G28" s="33"/>
      <c r="H28" s="33">
        <f>IFERROR(SUM(H22:H27),0)</f>
        <v>0.53878702397743294</v>
      </c>
      <c r="I28" s="32">
        <f>SUM(I22:I27)</f>
        <v>7.2048611111111105E-2</v>
      </c>
      <c r="J28" s="33"/>
      <c r="K28" s="34">
        <f>IFERROR(SUM(K22:K27),0)</f>
        <v>0.51510136532892015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0.11525462962962968</v>
      </c>
      <c r="D30" s="35"/>
      <c r="E30" s="36">
        <f>IFERROR(SUM(E19,E28),0)</f>
        <v>1.0000000000000002</v>
      </c>
      <c r="F30" s="32">
        <f>SUM(F19,F28)</f>
        <v>2.461805555555556E-2</v>
      </c>
      <c r="G30" s="35"/>
      <c r="H30" s="36">
        <f>IFERROR(SUM(H19,H28),0)</f>
        <v>0.99999999999999989</v>
      </c>
      <c r="I30" s="32">
        <f>SUM(I19,I28)</f>
        <v>0.1398726851851852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38" t="s">
        <v>122</v>
      </c>
      <c r="C31" s="139"/>
      <c r="D31" s="139"/>
      <c r="E31" s="139"/>
      <c r="F31" s="139"/>
      <c r="G31" s="139"/>
      <c r="H31" s="139"/>
      <c r="I31" s="139"/>
      <c r="J31" s="139"/>
      <c r="K31" s="140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B2:D25"/>
  <sheetViews>
    <sheetView showGridLines="0" showZeros="0" zoomScale="70" zoomScaleNormal="7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3" customFormat="1" ht="24" customHeight="1" x14ac:dyDescent="0.25">
      <c r="B3" s="161" t="s">
        <v>70</v>
      </c>
      <c r="C3" s="162"/>
      <c r="D3" s="163"/>
    </row>
    <row r="4" spans="2:4" s="73" customFormat="1" ht="24" customHeight="1" x14ac:dyDescent="0.25">
      <c r="B4" s="164" t="s">
        <v>153</v>
      </c>
      <c r="C4" s="165"/>
      <c r="D4" s="166"/>
    </row>
    <row r="5" spans="2:4" s="73" customFormat="1" ht="24" customHeight="1" x14ac:dyDescent="0.25">
      <c r="B5" s="74" t="s">
        <v>10</v>
      </c>
      <c r="C5" s="75" t="s">
        <v>57</v>
      </c>
      <c r="D5" s="76" t="s">
        <v>5</v>
      </c>
    </row>
    <row r="6" spans="2:4" s="73" customFormat="1" ht="24" customHeight="1" x14ac:dyDescent="0.25">
      <c r="B6" s="77" t="s">
        <v>71</v>
      </c>
      <c r="C6" s="78">
        <v>7.2685185185185196E-3</v>
      </c>
      <c r="D6" s="106">
        <v>0.29525152797367199</v>
      </c>
    </row>
    <row r="7" spans="2:4" s="73" customFormat="1" ht="24" customHeight="1" x14ac:dyDescent="0.25">
      <c r="B7" s="77" t="s">
        <v>129</v>
      </c>
      <c r="C7" s="78">
        <v>2.6736111111111101E-3</v>
      </c>
      <c r="D7" s="106">
        <v>0.10860366713681199</v>
      </c>
    </row>
    <row r="8" spans="2:4" s="73" customFormat="1" ht="24" customHeight="1" x14ac:dyDescent="0.25">
      <c r="B8" s="77" t="s">
        <v>112</v>
      </c>
      <c r="C8" s="78">
        <v>1.9444444444444401E-3</v>
      </c>
      <c r="D8" s="106">
        <v>7.8984485190409001E-2</v>
      </c>
    </row>
    <row r="9" spans="2:4" s="73" customFormat="1" ht="24" customHeight="1" x14ac:dyDescent="0.25">
      <c r="B9" s="77" t="s">
        <v>179</v>
      </c>
      <c r="C9" s="78">
        <v>1.71296296296296E-3</v>
      </c>
      <c r="D9" s="106">
        <v>6.9581570286788894E-2</v>
      </c>
    </row>
    <row r="10" spans="2:4" s="73" customFormat="1" ht="24" customHeight="1" x14ac:dyDescent="0.25">
      <c r="B10" s="77" t="s">
        <v>74</v>
      </c>
      <c r="C10" s="78">
        <v>1.5625000000000001E-3</v>
      </c>
      <c r="D10" s="106">
        <v>6.3469675599435796E-2</v>
      </c>
    </row>
    <row r="11" spans="2:4" s="73" customFormat="1" ht="24" customHeight="1" x14ac:dyDescent="0.25">
      <c r="B11" s="77" t="s">
        <v>119</v>
      </c>
      <c r="C11" s="78">
        <v>1.37731481481481E-3</v>
      </c>
      <c r="D11" s="106">
        <v>5.5947343676539703E-2</v>
      </c>
    </row>
    <row r="12" spans="2:4" s="73" customFormat="1" ht="24" customHeight="1" x14ac:dyDescent="0.25">
      <c r="B12" s="77" t="s">
        <v>114</v>
      </c>
      <c r="C12" s="78">
        <v>1.37731481481481E-3</v>
      </c>
      <c r="D12" s="106">
        <v>5.5947343676539703E-2</v>
      </c>
    </row>
    <row r="13" spans="2:4" s="73" customFormat="1" ht="24" customHeight="1" x14ac:dyDescent="0.25">
      <c r="B13" s="77" t="s">
        <v>192</v>
      </c>
      <c r="C13" s="78">
        <v>1.2847222222222201E-3</v>
      </c>
      <c r="D13" s="106">
        <v>5.2186177715091701E-2</v>
      </c>
    </row>
    <row r="14" spans="2:4" s="73" customFormat="1" ht="24" customHeight="1" x14ac:dyDescent="0.25">
      <c r="B14" s="77" t="s">
        <v>199</v>
      </c>
      <c r="C14" s="78">
        <v>8.4490740740740696E-4</v>
      </c>
      <c r="D14" s="106">
        <v>3.43206393982134E-2</v>
      </c>
    </row>
    <row r="15" spans="2:4" s="73" customFormat="1" ht="24" customHeight="1" x14ac:dyDescent="0.25">
      <c r="B15" s="77" t="s">
        <v>189</v>
      </c>
      <c r="C15" s="78">
        <v>6.2500000000000001E-4</v>
      </c>
      <c r="D15" s="106">
        <v>2.5387870239774301E-2</v>
      </c>
    </row>
    <row r="16" spans="2:4" s="73" customFormat="1" ht="24" customHeight="1" x14ac:dyDescent="0.25">
      <c r="B16" s="77" t="s">
        <v>193</v>
      </c>
      <c r="C16" s="78">
        <v>6.2500000000000001E-4</v>
      </c>
      <c r="D16" s="106">
        <v>2.5387870239774301E-2</v>
      </c>
    </row>
    <row r="17" spans="2:4" s="73" customFormat="1" ht="24" customHeight="1" x14ac:dyDescent="0.25">
      <c r="B17" s="77" t="s">
        <v>194</v>
      </c>
      <c r="C17" s="78">
        <v>5.4398148148148101E-4</v>
      </c>
      <c r="D17" s="106">
        <v>2.2096850023507301E-2</v>
      </c>
    </row>
    <row r="18" spans="2:4" s="73" customFormat="1" ht="24" customHeight="1" x14ac:dyDescent="0.25">
      <c r="B18" s="77" t="s">
        <v>195</v>
      </c>
      <c r="C18" s="78">
        <v>4.5138888888888898E-4</v>
      </c>
      <c r="D18" s="106">
        <v>1.8335684062059199E-2</v>
      </c>
    </row>
    <row r="19" spans="2:4" s="73" customFormat="1" ht="24" customHeight="1" x14ac:dyDescent="0.25">
      <c r="B19" s="77" t="s">
        <v>148</v>
      </c>
      <c r="C19" s="78">
        <v>3.9351851851851901E-4</v>
      </c>
      <c r="D19" s="106">
        <v>1.59849553361542E-2</v>
      </c>
    </row>
    <row r="20" spans="2:4" s="73" customFormat="1" ht="24" customHeight="1" x14ac:dyDescent="0.25">
      <c r="B20" s="77" t="s">
        <v>196</v>
      </c>
      <c r="C20" s="78">
        <v>3.5879629629629602E-4</v>
      </c>
      <c r="D20" s="106">
        <v>1.45745181006112E-2</v>
      </c>
    </row>
    <row r="21" spans="2:4" s="73" customFormat="1" ht="24" customHeight="1" x14ac:dyDescent="0.25">
      <c r="B21" s="77" t="s">
        <v>197</v>
      </c>
      <c r="C21" s="78">
        <v>3.1250000000000001E-4</v>
      </c>
      <c r="D21" s="106">
        <v>1.2693935119887201E-2</v>
      </c>
    </row>
    <row r="22" spans="2:4" s="73" customFormat="1" ht="24" customHeight="1" x14ac:dyDescent="0.25">
      <c r="B22" s="77" t="s">
        <v>137</v>
      </c>
      <c r="C22" s="78">
        <v>2.7777777777777799E-4</v>
      </c>
      <c r="D22" s="106">
        <v>1.12834978843441E-2</v>
      </c>
    </row>
    <row r="23" spans="2:4" s="73" customFormat="1" ht="24" customHeight="1" x14ac:dyDescent="0.25">
      <c r="B23" s="77" t="s">
        <v>182</v>
      </c>
      <c r="C23" s="78">
        <v>2.6620370370370399E-4</v>
      </c>
      <c r="D23" s="106">
        <v>1.0813352139163099E-2</v>
      </c>
    </row>
    <row r="24" spans="2:4" s="73" customFormat="1" ht="24" customHeight="1" x14ac:dyDescent="0.25">
      <c r="B24" s="77" t="s">
        <v>151</v>
      </c>
      <c r="C24" s="78">
        <v>1.9675925925925899E-4</v>
      </c>
      <c r="D24" s="106">
        <v>7.9924776680771002E-3</v>
      </c>
    </row>
    <row r="25" spans="2:4" s="73" customFormat="1" ht="24" customHeight="1" thickBot="1" x14ac:dyDescent="0.3">
      <c r="B25" s="80" t="s">
        <v>198</v>
      </c>
      <c r="C25" s="81">
        <v>1.8518518518518501E-4</v>
      </c>
      <c r="D25" s="107">
        <v>7.5223319228961E-3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B2:D6"/>
  <sheetViews>
    <sheetView showGridLines="0" showZeros="0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4" customHeight="1" x14ac:dyDescent="0.25">
      <c r="B3" s="161" t="s">
        <v>72</v>
      </c>
      <c r="C3" s="162"/>
      <c r="D3" s="163"/>
    </row>
    <row r="4" spans="2:4" s="73" customFormat="1" ht="24" customHeight="1" x14ac:dyDescent="0.25">
      <c r="B4" s="184" t="s">
        <v>153</v>
      </c>
      <c r="C4" s="165"/>
      <c r="D4" s="166"/>
    </row>
    <row r="5" spans="2:4" s="72" customFormat="1" ht="24" customHeight="1" x14ac:dyDescent="0.25">
      <c r="B5" s="185" t="s">
        <v>10</v>
      </c>
      <c r="C5" s="75" t="s">
        <v>57</v>
      </c>
      <c r="D5" s="76" t="s">
        <v>5</v>
      </c>
    </row>
    <row r="6" spans="2:4" s="72" customFormat="1" ht="24" customHeight="1" thickBot="1" x14ac:dyDescent="0.3">
      <c r="B6" s="186"/>
      <c r="C6" s="187"/>
      <c r="D6" s="18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B2:D6"/>
  <sheetViews>
    <sheetView showGridLines="0" showZeros="0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4" customHeight="1" x14ac:dyDescent="0.25">
      <c r="B3" s="161" t="s">
        <v>73</v>
      </c>
      <c r="C3" s="162"/>
      <c r="D3" s="163"/>
    </row>
    <row r="4" spans="2:4" s="73" customFormat="1" ht="24" customHeight="1" x14ac:dyDescent="0.25">
      <c r="B4" s="184" t="s">
        <v>153</v>
      </c>
      <c r="C4" s="165"/>
      <c r="D4" s="166"/>
    </row>
    <row r="5" spans="2:4" ht="24" customHeight="1" x14ac:dyDescent="0.25">
      <c r="B5" s="185" t="s">
        <v>10</v>
      </c>
      <c r="C5" s="75" t="s">
        <v>57</v>
      </c>
      <c r="D5" s="76" t="s">
        <v>5</v>
      </c>
    </row>
    <row r="6" spans="2:4" ht="24" customHeight="1" thickBot="1" x14ac:dyDescent="0.3">
      <c r="B6" s="186"/>
      <c r="C6" s="187"/>
      <c r="D6" s="18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B2:D7"/>
  <sheetViews>
    <sheetView showGridLines="0" showZeros="0" topLeftCell="A2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4" customHeight="1" x14ac:dyDescent="0.25">
      <c r="B3" s="161" t="s">
        <v>59</v>
      </c>
      <c r="C3" s="162"/>
      <c r="D3" s="163"/>
    </row>
    <row r="4" spans="2:4" s="73" customFormat="1" ht="24" customHeight="1" x14ac:dyDescent="0.25">
      <c r="B4" s="164" t="s">
        <v>153</v>
      </c>
      <c r="C4" s="165"/>
      <c r="D4" s="166"/>
    </row>
    <row r="5" spans="2:4" ht="24" customHeight="1" x14ac:dyDescent="0.25">
      <c r="B5" s="108" t="s">
        <v>10</v>
      </c>
      <c r="C5" s="109" t="s">
        <v>57</v>
      </c>
      <c r="D5" s="110" t="s">
        <v>5</v>
      </c>
    </row>
    <row r="6" spans="2:4" ht="22.5" customHeight="1" x14ac:dyDescent="0.25">
      <c r="B6" s="77" t="s">
        <v>112</v>
      </c>
      <c r="C6" s="78">
        <v>1.6203703703703701E-4</v>
      </c>
      <c r="D6" s="106">
        <v>0.5</v>
      </c>
    </row>
    <row r="7" spans="2:4" ht="22.5" customHeight="1" thickBot="1" x14ac:dyDescent="0.3">
      <c r="B7" s="80" t="s">
        <v>71</v>
      </c>
      <c r="C7" s="81">
        <v>1.6203703703703701E-4</v>
      </c>
      <c r="D7" s="107">
        <v>0.5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3" max="16383" man="1"/>
  </rowBreaks>
  <colBreaks count="1" manualBreakCount="1">
    <brk id="4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B2:D6"/>
  <sheetViews>
    <sheetView showGridLines="0" showZeros="0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3.25" customHeight="1" x14ac:dyDescent="0.25">
      <c r="B3" s="161" t="s">
        <v>60</v>
      </c>
      <c r="C3" s="162"/>
      <c r="D3" s="163"/>
    </row>
    <row r="4" spans="2:4" s="73" customFormat="1" ht="23.25" customHeight="1" x14ac:dyDescent="0.25">
      <c r="B4" s="164" t="s">
        <v>153</v>
      </c>
      <c r="C4" s="165"/>
      <c r="D4" s="166"/>
    </row>
    <row r="5" spans="2:4" s="73" customFormat="1" ht="23.25" customHeight="1" x14ac:dyDescent="0.25">
      <c r="B5" s="74" t="s">
        <v>10</v>
      </c>
      <c r="C5" s="75" t="s">
        <v>57</v>
      </c>
      <c r="D5" s="76" t="s">
        <v>5</v>
      </c>
    </row>
    <row r="6" spans="2:4" s="73" customFormat="1" ht="23.25" customHeight="1" thickBot="1" x14ac:dyDescent="0.3">
      <c r="B6" s="111"/>
      <c r="C6" s="112"/>
      <c r="D6" s="10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B2:D6"/>
  <sheetViews>
    <sheetView showGridLines="0" showZeros="0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4" customHeight="1" x14ac:dyDescent="0.25">
      <c r="B3" s="161" t="s">
        <v>61</v>
      </c>
      <c r="C3" s="162"/>
      <c r="D3" s="163"/>
    </row>
    <row r="4" spans="2:4" s="73" customFormat="1" ht="24" customHeight="1" x14ac:dyDescent="0.25">
      <c r="B4" s="184" t="s">
        <v>153</v>
      </c>
      <c r="C4" s="165"/>
      <c r="D4" s="166"/>
    </row>
    <row r="5" spans="2:4" s="73" customFormat="1" ht="24" customHeight="1" x14ac:dyDescent="0.25">
      <c r="B5" s="185" t="s">
        <v>10</v>
      </c>
      <c r="C5" s="75" t="s">
        <v>57</v>
      </c>
      <c r="D5" s="76" t="s">
        <v>5</v>
      </c>
    </row>
    <row r="6" spans="2:4" s="73" customFormat="1" ht="24" customHeight="1" thickBot="1" x14ac:dyDescent="0.3">
      <c r="B6" s="186"/>
      <c r="C6" s="187"/>
      <c r="D6" s="18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B2:D8"/>
  <sheetViews>
    <sheetView showGridLines="0" showZeros="0" zoomScale="60" zoomScaleNormal="60" zoomScaleSheetLayoutView="100" zoomScalePageLayoutView="8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4" customHeight="1" x14ac:dyDescent="0.25">
      <c r="B3" s="161" t="s">
        <v>62</v>
      </c>
      <c r="C3" s="162"/>
      <c r="D3" s="163"/>
    </row>
    <row r="4" spans="2:4" s="73" customFormat="1" ht="24" customHeight="1" x14ac:dyDescent="0.25">
      <c r="B4" s="164" t="s">
        <v>153</v>
      </c>
      <c r="C4" s="165"/>
      <c r="D4" s="166"/>
    </row>
    <row r="5" spans="2:4" s="73" customFormat="1" ht="24" customHeight="1" x14ac:dyDescent="0.25">
      <c r="B5" s="74" t="s">
        <v>10</v>
      </c>
      <c r="C5" s="75" t="s">
        <v>57</v>
      </c>
      <c r="D5" s="76" t="s">
        <v>5</v>
      </c>
    </row>
    <row r="6" spans="2:4" s="73" customFormat="1" ht="24" customHeight="1" x14ac:dyDescent="0.25">
      <c r="B6" s="77" t="s">
        <v>112</v>
      </c>
      <c r="C6" s="78">
        <v>1.0879629629629601E-3</v>
      </c>
      <c r="D6" s="79">
        <v>0.54651162790697705</v>
      </c>
    </row>
    <row r="7" spans="2:4" s="73" customFormat="1" ht="24" customHeight="1" x14ac:dyDescent="0.25">
      <c r="B7" s="77" t="s">
        <v>179</v>
      </c>
      <c r="C7" s="78">
        <v>6.2500000000000001E-4</v>
      </c>
      <c r="D7" s="79">
        <v>0.31395348837209303</v>
      </c>
    </row>
    <row r="8" spans="2:4" s="73" customFormat="1" ht="24" customHeight="1" thickBot="1" x14ac:dyDescent="0.3">
      <c r="B8" s="80" t="s">
        <v>71</v>
      </c>
      <c r="C8" s="81">
        <v>2.7777777777777799E-4</v>
      </c>
      <c r="D8" s="82">
        <v>0.13953488372093001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6" max="16383" man="1"/>
  </rowBreaks>
  <colBreaks count="1" manualBreakCount="1">
    <brk id="4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B2:D15"/>
  <sheetViews>
    <sheetView showGridLines="0" showZeros="0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3.25" customHeight="1" x14ac:dyDescent="0.25">
      <c r="B3" s="161" t="s">
        <v>63</v>
      </c>
      <c r="C3" s="162"/>
      <c r="D3" s="163"/>
    </row>
    <row r="4" spans="2:4" s="73" customFormat="1" ht="23.25" customHeight="1" x14ac:dyDescent="0.25">
      <c r="B4" s="189" t="s">
        <v>153</v>
      </c>
      <c r="C4" s="190"/>
      <c r="D4" s="191"/>
    </row>
    <row r="5" spans="2:4" s="73" customFormat="1" ht="23.25" customHeight="1" x14ac:dyDescent="0.25">
      <c r="B5" s="113" t="s">
        <v>10</v>
      </c>
      <c r="C5" s="114" t="s">
        <v>57</v>
      </c>
      <c r="D5" s="115" t="s">
        <v>5</v>
      </c>
    </row>
    <row r="6" spans="2:4" s="73" customFormat="1" ht="23.25" customHeight="1" x14ac:dyDescent="0.25">
      <c r="B6" s="116" t="s">
        <v>112</v>
      </c>
      <c r="C6" s="117">
        <v>1.33101851851852E-3</v>
      </c>
      <c r="D6" s="118">
        <v>0.182539682539683</v>
      </c>
    </row>
    <row r="7" spans="2:4" s="73" customFormat="1" ht="23.25" customHeight="1" x14ac:dyDescent="0.25">
      <c r="B7" s="116" t="s">
        <v>71</v>
      </c>
      <c r="C7" s="117">
        <v>1.2962962962962999E-3</v>
      </c>
      <c r="D7" s="118">
        <v>0.17777777777777801</v>
      </c>
    </row>
    <row r="8" spans="2:4" s="73" customFormat="1" ht="23.25" customHeight="1" x14ac:dyDescent="0.25">
      <c r="B8" s="116" t="s">
        <v>200</v>
      </c>
      <c r="C8" s="117">
        <v>1.2268518518518501E-3</v>
      </c>
      <c r="D8" s="118">
        <v>0.16825396825396799</v>
      </c>
    </row>
    <row r="9" spans="2:4" s="73" customFormat="1" ht="23.25" customHeight="1" x14ac:dyDescent="0.25">
      <c r="B9" s="116" t="s">
        <v>192</v>
      </c>
      <c r="C9" s="117">
        <v>9.7222222222222198E-4</v>
      </c>
      <c r="D9" s="118">
        <v>0.133333333333333</v>
      </c>
    </row>
    <row r="10" spans="2:4" s="73" customFormat="1" ht="23.25" customHeight="1" x14ac:dyDescent="0.25">
      <c r="B10" s="116" t="s">
        <v>201</v>
      </c>
      <c r="C10" s="117">
        <v>9.1435185185185196E-4</v>
      </c>
      <c r="D10" s="118">
        <v>0.12539682539682501</v>
      </c>
    </row>
    <row r="11" spans="2:4" s="73" customFormat="1" ht="23.25" customHeight="1" x14ac:dyDescent="0.25">
      <c r="B11" s="116" t="s">
        <v>185</v>
      </c>
      <c r="C11" s="117">
        <v>4.3981481481481503E-4</v>
      </c>
      <c r="D11" s="118">
        <v>6.0317460317460297E-2</v>
      </c>
    </row>
    <row r="12" spans="2:4" s="73" customFormat="1" ht="23.25" customHeight="1" x14ac:dyDescent="0.25">
      <c r="B12" s="116" t="s">
        <v>151</v>
      </c>
      <c r="C12" s="117">
        <v>3.8194444444444398E-4</v>
      </c>
      <c r="D12" s="118">
        <v>5.2380952380952403E-2</v>
      </c>
    </row>
    <row r="13" spans="2:4" s="73" customFormat="1" ht="23.25" customHeight="1" x14ac:dyDescent="0.25">
      <c r="B13" s="116" t="s">
        <v>114</v>
      </c>
      <c r="C13" s="117">
        <v>2.89351851851852E-4</v>
      </c>
      <c r="D13" s="118">
        <v>3.9682539682539701E-2</v>
      </c>
    </row>
    <row r="14" spans="2:4" s="73" customFormat="1" ht="23.25" customHeight="1" x14ac:dyDescent="0.25">
      <c r="B14" s="116" t="s">
        <v>179</v>
      </c>
      <c r="C14" s="117">
        <v>2.4305555555555601E-4</v>
      </c>
      <c r="D14" s="118">
        <v>3.3333333333333298E-2</v>
      </c>
    </row>
    <row r="15" spans="2:4" s="73" customFormat="1" ht="23.25" customHeight="1" thickBot="1" x14ac:dyDescent="0.3">
      <c r="B15" s="120" t="s">
        <v>129</v>
      </c>
      <c r="C15" s="121">
        <v>1.9675925925925899E-4</v>
      </c>
      <c r="D15" s="119">
        <v>2.6984126984126999E-2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0" max="16383" man="1"/>
  </rowBreaks>
  <colBreaks count="1" manualBreakCount="1">
    <brk id="4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/>
  <dimension ref="B2:D9"/>
  <sheetViews>
    <sheetView showGridLines="0" showZeros="0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4" customHeight="1" x14ac:dyDescent="0.25">
      <c r="B3" s="161" t="s">
        <v>64</v>
      </c>
      <c r="C3" s="162"/>
      <c r="D3" s="163"/>
    </row>
    <row r="4" spans="2:4" s="73" customFormat="1" ht="24" customHeight="1" x14ac:dyDescent="0.25">
      <c r="B4" s="164" t="s">
        <v>153</v>
      </c>
      <c r="C4" s="165"/>
      <c r="D4" s="166"/>
    </row>
    <row r="5" spans="2:4" s="73" customFormat="1" ht="24" customHeight="1" x14ac:dyDescent="0.25">
      <c r="B5" s="74" t="s">
        <v>10</v>
      </c>
      <c r="C5" s="75" t="s">
        <v>57</v>
      </c>
      <c r="D5" s="76" t="s">
        <v>5</v>
      </c>
    </row>
    <row r="6" spans="2:4" s="73" customFormat="1" ht="23.25" customHeight="1" x14ac:dyDescent="0.25">
      <c r="B6" s="116" t="s">
        <v>71</v>
      </c>
      <c r="C6" s="117">
        <v>4.3981481481481503E-4</v>
      </c>
      <c r="D6" s="118">
        <v>0.36893203883495101</v>
      </c>
    </row>
    <row r="7" spans="2:4" s="73" customFormat="1" ht="23.25" customHeight="1" x14ac:dyDescent="0.25">
      <c r="B7" s="116" t="s">
        <v>112</v>
      </c>
      <c r="C7" s="117">
        <v>3.4722222222222202E-4</v>
      </c>
      <c r="D7" s="118">
        <v>0.29126213592233002</v>
      </c>
    </row>
    <row r="8" spans="2:4" s="73" customFormat="1" ht="23.25" customHeight="1" x14ac:dyDescent="0.25">
      <c r="B8" s="116" t="s">
        <v>202</v>
      </c>
      <c r="C8" s="117">
        <v>2.19907407407407E-4</v>
      </c>
      <c r="D8" s="118">
        <v>0.18446601941747601</v>
      </c>
    </row>
    <row r="9" spans="2:4" s="73" customFormat="1" ht="23.25" customHeight="1" thickBot="1" x14ac:dyDescent="0.3">
      <c r="B9" s="120" t="s">
        <v>182</v>
      </c>
      <c r="C9" s="121">
        <v>1.8518518518518501E-4</v>
      </c>
      <c r="D9" s="119">
        <v>0.15533980582524301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2" max="16383" man="1"/>
  </rowBreaks>
  <colBreaks count="1" manualBreakCount="1">
    <brk id="4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/>
  <dimension ref="B2:D19"/>
  <sheetViews>
    <sheetView showGridLines="0" showZeros="0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4" customHeight="1" x14ac:dyDescent="0.25">
      <c r="B3" s="161" t="s">
        <v>65</v>
      </c>
      <c r="C3" s="162"/>
      <c r="D3" s="163"/>
    </row>
    <row r="4" spans="2:4" s="73" customFormat="1" ht="24" customHeight="1" x14ac:dyDescent="0.25">
      <c r="B4" s="164" t="s">
        <v>153</v>
      </c>
      <c r="C4" s="165"/>
      <c r="D4" s="166"/>
    </row>
    <row r="5" spans="2:4" s="73" customFormat="1" ht="23.25" customHeight="1" x14ac:dyDescent="0.25">
      <c r="B5" s="74" t="s">
        <v>10</v>
      </c>
      <c r="C5" s="75" t="s">
        <v>57</v>
      </c>
      <c r="D5" s="76" t="s">
        <v>5</v>
      </c>
    </row>
    <row r="6" spans="2:4" s="73" customFormat="1" ht="23.25" customHeight="1" x14ac:dyDescent="0.25">
      <c r="B6" s="77" t="s">
        <v>71</v>
      </c>
      <c r="C6" s="78">
        <v>7.1990740740740704E-3</v>
      </c>
      <c r="D6" s="106">
        <v>0.36826524570751901</v>
      </c>
    </row>
    <row r="7" spans="2:4" s="73" customFormat="1" ht="23.25" customHeight="1" x14ac:dyDescent="0.25">
      <c r="B7" s="77" t="s">
        <v>112</v>
      </c>
      <c r="C7" s="78">
        <v>4.2824074074074101E-3</v>
      </c>
      <c r="D7" s="106">
        <v>0.219064535227946</v>
      </c>
    </row>
    <row r="8" spans="2:4" s="73" customFormat="1" ht="23.25" customHeight="1" x14ac:dyDescent="0.25">
      <c r="B8" s="77" t="s">
        <v>75</v>
      </c>
      <c r="C8" s="78">
        <v>1.2615740740740699E-3</v>
      </c>
      <c r="D8" s="106">
        <v>6.4535227945529905E-2</v>
      </c>
    </row>
    <row r="9" spans="2:4" s="73" customFormat="1" ht="23.25" customHeight="1" x14ac:dyDescent="0.25">
      <c r="B9" s="77" t="s">
        <v>151</v>
      </c>
      <c r="C9" s="78">
        <v>1.1574074074074099E-3</v>
      </c>
      <c r="D9" s="106">
        <v>5.9206631142688003E-2</v>
      </c>
    </row>
    <row r="10" spans="2:4" s="73" customFormat="1" ht="23.25" customHeight="1" x14ac:dyDescent="0.25">
      <c r="B10" s="77" t="s">
        <v>113</v>
      </c>
      <c r="C10" s="78">
        <v>1.1226851851851901E-3</v>
      </c>
      <c r="D10" s="106">
        <v>5.7430432208407302E-2</v>
      </c>
    </row>
    <row r="11" spans="2:4" s="73" customFormat="1" ht="23.25" customHeight="1" x14ac:dyDescent="0.25">
      <c r="B11" s="77" t="s">
        <v>203</v>
      </c>
      <c r="C11" s="78">
        <v>9.0277777777777795E-4</v>
      </c>
      <c r="D11" s="106">
        <v>4.6181172291296597E-2</v>
      </c>
    </row>
    <row r="12" spans="2:4" s="73" customFormat="1" ht="23.25" customHeight="1" x14ac:dyDescent="0.25">
      <c r="B12" s="77" t="s">
        <v>204</v>
      </c>
      <c r="C12" s="78">
        <v>7.7546296296296304E-4</v>
      </c>
      <c r="D12" s="106">
        <v>3.9668442865600999E-2</v>
      </c>
    </row>
    <row r="13" spans="2:4" s="73" customFormat="1" ht="23.25" customHeight="1" x14ac:dyDescent="0.25">
      <c r="B13" s="77" t="s">
        <v>135</v>
      </c>
      <c r="C13" s="78">
        <v>6.4814814814814802E-4</v>
      </c>
      <c r="D13" s="106">
        <v>3.3155713439905303E-2</v>
      </c>
    </row>
    <row r="14" spans="2:4" s="73" customFormat="1" ht="23.25" customHeight="1" x14ac:dyDescent="0.25">
      <c r="B14" s="77" t="s">
        <v>114</v>
      </c>
      <c r="C14" s="78">
        <v>6.3657407407407402E-4</v>
      </c>
      <c r="D14" s="106">
        <v>3.2563647128478403E-2</v>
      </c>
    </row>
    <row r="15" spans="2:4" s="73" customFormat="1" ht="23.25" customHeight="1" x14ac:dyDescent="0.25">
      <c r="B15" s="77" t="s">
        <v>130</v>
      </c>
      <c r="C15" s="78">
        <v>5.5555555555555599E-4</v>
      </c>
      <c r="D15" s="106">
        <v>2.8419182948490201E-2</v>
      </c>
    </row>
    <row r="16" spans="2:4" s="73" customFormat="1" ht="23.25" customHeight="1" x14ac:dyDescent="0.25">
      <c r="B16" s="77" t="s">
        <v>129</v>
      </c>
      <c r="C16" s="78">
        <v>4.6296296296296298E-4</v>
      </c>
      <c r="D16" s="106">
        <v>2.3682652457075199E-2</v>
      </c>
    </row>
    <row r="17" spans="2:4" s="73" customFormat="1" ht="23.25" customHeight="1" x14ac:dyDescent="0.25">
      <c r="B17" s="77" t="s">
        <v>136</v>
      </c>
      <c r="C17" s="78">
        <v>2.19907407407407E-4</v>
      </c>
      <c r="D17" s="106">
        <v>1.1249259917110699E-2</v>
      </c>
    </row>
    <row r="18" spans="2:4" s="73" customFormat="1" ht="23.25" customHeight="1" x14ac:dyDescent="0.25">
      <c r="B18" s="77" t="s">
        <v>179</v>
      </c>
      <c r="C18" s="78">
        <v>2.0833333333333299E-4</v>
      </c>
      <c r="D18" s="106">
        <v>1.0657193605683801E-2</v>
      </c>
    </row>
    <row r="19" spans="2:4" s="73" customFormat="1" ht="23.25" customHeight="1" thickBot="1" x14ac:dyDescent="0.3">
      <c r="B19" s="80" t="s">
        <v>205</v>
      </c>
      <c r="C19" s="81">
        <v>1.15740740740741E-4</v>
      </c>
      <c r="D19" s="107">
        <v>5.9206631142687998E-3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2" max="16383" man="1"/>
  </rowBreaks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1"/>
  <sheetViews>
    <sheetView showGridLines="0" showZeros="0" view="pageBreakPreview" topLeftCell="A7" zoomScale="110" zoomScaleNormal="80" zoomScaleSheetLayoutView="11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1" t="s">
        <v>40</v>
      </c>
      <c r="C3" s="142"/>
      <c r="D3" s="142"/>
      <c r="E3" s="142"/>
      <c r="F3" s="142"/>
      <c r="G3" s="142"/>
      <c r="H3" s="142"/>
      <c r="I3" s="142"/>
      <c r="J3" s="142"/>
      <c r="K3" s="143"/>
    </row>
    <row r="4" spans="2:11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6"/>
    </row>
    <row r="5" spans="2:11" x14ac:dyDescent="0.25">
      <c r="B5" s="39"/>
      <c r="C5" s="147" t="s">
        <v>25</v>
      </c>
      <c r="D5" s="147"/>
      <c r="E5" s="147"/>
      <c r="F5" s="147" t="s">
        <v>26</v>
      </c>
      <c r="G5" s="147"/>
      <c r="H5" s="147"/>
      <c r="I5" s="147" t="s">
        <v>27</v>
      </c>
      <c r="J5" s="147"/>
      <c r="K5" s="148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1.1574074074074101E-5</v>
      </c>
      <c r="D7" s="12">
        <f t="shared" ref="D7:D18" si="0">IFERROR(C7/C$19,0)</f>
        <v>2.3310023310023336E-3</v>
      </c>
      <c r="E7" s="12">
        <f t="shared" ref="E7:E18" si="1">IFERROR(C7/C$30,0)</f>
        <v>4.5620437956204497E-4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1.1574074074074101E-5</v>
      </c>
      <c r="J7" s="12">
        <f t="shared" ref="J7:J18" si="4">IFERROR(I7/I$19,0)</f>
        <v>2.3310023310023336E-3</v>
      </c>
      <c r="K7" s="14">
        <f t="shared" ref="K7:K18" si="5">IFERROR(I7/I$30,0)</f>
        <v>4.5620437956204497E-4</v>
      </c>
    </row>
    <row r="8" spans="2:11" x14ac:dyDescent="0.25">
      <c r="B8" s="131" t="s">
        <v>110</v>
      </c>
      <c r="C8" s="11">
        <v>6.9444444444444404E-4</v>
      </c>
      <c r="D8" s="12">
        <f t="shared" si="0"/>
        <v>0.13986013986013962</v>
      </c>
      <c r="E8" s="12">
        <f t="shared" si="1"/>
        <v>2.7372262773722619E-2</v>
      </c>
      <c r="F8" s="11">
        <v>0</v>
      </c>
      <c r="G8" s="12">
        <f t="shared" si="2"/>
        <v>0</v>
      </c>
      <c r="H8" s="12">
        <f t="shared" si="3"/>
        <v>0</v>
      </c>
      <c r="I8" s="11">
        <v>6.9444444444444404E-4</v>
      </c>
      <c r="J8" s="12">
        <f t="shared" si="4"/>
        <v>0.13986013986013962</v>
      </c>
      <c r="K8" s="14">
        <f t="shared" si="5"/>
        <v>2.7372262773722619E-2</v>
      </c>
    </row>
    <row r="9" spans="2:11" x14ac:dyDescent="0.25">
      <c r="B9" s="10" t="s">
        <v>48</v>
      </c>
      <c r="C9" s="11">
        <v>2.4305555555555599E-3</v>
      </c>
      <c r="D9" s="12">
        <f t="shared" si="0"/>
        <v>0.48951048951048981</v>
      </c>
      <c r="E9" s="12">
        <f t="shared" si="1"/>
        <v>9.5802919708029399E-2</v>
      </c>
      <c r="F9" s="11">
        <v>0</v>
      </c>
      <c r="G9" s="12">
        <f t="shared" si="2"/>
        <v>0</v>
      </c>
      <c r="H9" s="12">
        <f t="shared" si="3"/>
        <v>0</v>
      </c>
      <c r="I9" s="11">
        <v>2.4305555555555599E-3</v>
      </c>
      <c r="J9" s="12">
        <f t="shared" si="4"/>
        <v>0.48951048951048981</v>
      </c>
      <c r="K9" s="14">
        <f t="shared" si="5"/>
        <v>9.5802919708029399E-2</v>
      </c>
    </row>
    <row r="10" spans="2:11" x14ac:dyDescent="0.25">
      <c r="B10" s="10" t="s">
        <v>11</v>
      </c>
      <c r="C10" s="11">
        <v>1.6435185185185201E-3</v>
      </c>
      <c r="D10" s="12">
        <f t="shared" si="0"/>
        <v>0.3310023310023309</v>
      </c>
      <c r="E10" s="12">
        <f t="shared" si="1"/>
        <v>6.4781021897810306E-2</v>
      </c>
      <c r="F10" s="11">
        <v>0</v>
      </c>
      <c r="G10" s="12">
        <f t="shared" si="2"/>
        <v>0</v>
      </c>
      <c r="H10" s="12">
        <f t="shared" si="3"/>
        <v>0</v>
      </c>
      <c r="I10" s="11">
        <v>1.6435185185185201E-3</v>
      </c>
      <c r="J10" s="12">
        <f t="shared" si="4"/>
        <v>0.3310023310023309</v>
      </c>
      <c r="K10" s="14">
        <f t="shared" si="5"/>
        <v>6.4781021897810306E-2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152</v>
      </c>
      <c r="C15" s="11">
        <v>1.50462962962963E-4</v>
      </c>
      <c r="D15" s="12">
        <f t="shared" si="0"/>
        <v>3.0303030303030276E-2</v>
      </c>
      <c r="E15" s="12">
        <f t="shared" si="1"/>
        <v>5.9306569343065725E-3</v>
      </c>
      <c r="F15" s="11">
        <v>0</v>
      </c>
      <c r="G15" s="12">
        <f t="shared" si="2"/>
        <v>0</v>
      </c>
      <c r="H15" s="12">
        <f t="shared" si="3"/>
        <v>0</v>
      </c>
      <c r="I15" s="11">
        <v>1.50462962962963E-4</v>
      </c>
      <c r="J15" s="12">
        <f t="shared" si="4"/>
        <v>3.0303030303030276E-2</v>
      </c>
      <c r="K15" s="14">
        <f t="shared" si="5"/>
        <v>5.9306569343065725E-3</v>
      </c>
    </row>
    <row r="16" spans="2:11" x14ac:dyDescent="0.25">
      <c r="B16" s="10" t="s">
        <v>141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3.4722222222222202E-5</v>
      </c>
      <c r="D18" s="12">
        <f t="shared" si="0"/>
        <v>6.9930069930069809E-3</v>
      </c>
      <c r="E18" s="12">
        <f t="shared" si="1"/>
        <v>1.368613138686131E-3</v>
      </c>
      <c r="F18" s="11">
        <v>0</v>
      </c>
      <c r="G18" s="12">
        <f t="shared" si="2"/>
        <v>0</v>
      </c>
      <c r="H18" s="12">
        <f t="shared" si="3"/>
        <v>0</v>
      </c>
      <c r="I18" s="11">
        <v>3.4722222222222202E-5</v>
      </c>
      <c r="J18" s="12">
        <f t="shared" si="4"/>
        <v>6.9930069930069809E-3</v>
      </c>
      <c r="K18" s="14">
        <f t="shared" si="5"/>
        <v>1.368613138686131E-3</v>
      </c>
    </row>
    <row r="19" spans="2:11" ht="16.5" thickTop="1" thickBot="1" x14ac:dyDescent="0.3">
      <c r="B19" s="31" t="s">
        <v>3</v>
      </c>
      <c r="C19" s="32">
        <f>SUM(C7:C18)</f>
        <v>4.9652777777777837E-3</v>
      </c>
      <c r="D19" s="33">
        <f>IFERROR(SUM(D7:D18),0)</f>
        <v>0.99999999999999989</v>
      </c>
      <c r="E19" s="33">
        <f>IFERROR(SUM(E7:E18),0)</f>
        <v>0.19571167883211707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4.9652777777777837E-3</v>
      </c>
      <c r="J19" s="33">
        <f>IFERROR(SUM(J7:J18),0)</f>
        <v>0.99999999999999989</v>
      </c>
      <c r="K19" s="34">
        <f>IFERROR(SUM(K7:K18),0)</f>
        <v>0.19571167883211707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2.44212962962963E-3</v>
      </c>
      <c r="D22" s="19"/>
      <c r="E22" s="12">
        <f>IFERROR(C22/C$30,0)</f>
        <v>9.6259124087591283E-2</v>
      </c>
      <c r="F22" s="11">
        <v>0</v>
      </c>
      <c r="G22" s="19"/>
      <c r="H22" s="12">
        <f>IFERROR(F22/F$30,0)</f>
        <v>0</v>
      </c>
      <c r="I22" s="11">
        <v>2.44212962962963E-3</v>
      </c>
      <c r="J22" s="19"/>
      <c r="K22" s="14">
        <f>IFERROR(I22/I$30,0)</f>
        <v>9.6259124087591283E-2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6.8981481481481498E-3</v>
      </c>
      <c r="D25" s="19"/>
      <c r="E25" s="12">
        <f t="shared" si="6"/>
        <v>0.27189781021897824</v>
      </c>
      <c r="F25" s="11">
        <v>0</v>
      </c>
      <c r="G25" s="19"/>
      <c r="H25" s="12">
        <f t="shared" si="7"/>
        <v>0</v>
      </c>
      <c r="I25" s="11">
        <v>6.8981481481481498E-3</v>
      </c>
      <c r="J25" s="19"/>
      <c r="K25" s="14">
        <f t="shared" si="8"/>
        <v>0.27189781021897824</v>
      </c>
    </row>
    <row r="26" spans="2:11" x14ac:dyDescent="0.25">
      <c r="B26" s="18" t="s">
        <v>19</v>
      </c>
      <c r="C26" s="11">
        <v>1.10648148148148E-2</v>
      </c>
      <c r="D26" s="19"/>
      <c r="E26" s="12">
        <f t="shared" si="6"/>
        <v>0.43613138686131342</v>
      </c>
      <c r="F26" s="11">
        <v>0</v>
      </c>
      <c r="G26" s="19"/>
      <c r="H26" s="12">
        <f t="shared" si="7"/>
        <v>0</v>
      </c>
      <c r="I26" s="11">
        <v>1.10648148148148E-2</v>
      </c>
      <c r="J26" s="19"/>
      <c r="K26" s="14">
        <f t="shared" si="8"/>
        <v>0.43613138686131342</v>
      </c>
    </row>
    <row r="27" spans="2:1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ht="16.5" thickTop="1" thickBot="1" x14ac:dyDescent="0.3">
      <c r="B28" s="31" t="s">
        <v>3</v>
      </c>
      <c r="C28" s="32">
        <f>SUM(C22:C27)</f>
        <v>2.0405092592592579E-2</v>
      </c>
      <c r="D28" s="33"/>
      <c r="E28" s="33">
        <f>IFERROR(SUM(E22:E27),0)</f>
        <v>0.80428832116788296</v>
      </c>
      <c r="F28" s="32">
        <f>SUM(F22:F27)</f>
        <v>0</v>
      </c>
      <c r="G28" s="33"/>
      <c r="H28" s="33">
        <f>IFERROR(SUM(H22:H27),0)</f>
        <v>0</v>
      </c>
      <c r="I28" s="32">
        <f>SUM(I22:I27)</f>
        <v>2.0405092592592579E-2</v>
      </c>
      <c r="J28" s="33"/>
      <c r="K28" s="34">
        <f>IFERROR(SUM(K22:K27),0)</f>
        <v>0.80428832116788296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2.5370370370370363E-2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2.5370370370370363E-2</v>
      </c>
      <c r="J30" s="35"/>
      <c r="K30" s="38">
        <f>IFERROR(SUM(K19,K28),0)</f>
        <v>1</v>
      </c>
    </row>
    <row r="31" spans="2:11" ht="66" customHeight="1" thickTop="1" thickBot="1" x14ac:dyDescent="0.3">
      <c r="B31" s="138" t="s">
        <v>122</v>
      </c>
      <c r="C31" s="139"/>
      <c r="D31" s="139"/>
      <c r="E31" s="139"/>
      <c r="F31" s="139"/>
      <c r="G31" s="139"/>
      <c r="H31" s="139"/>
      <c r="I31" s="139"/>
      <c r="J31" s="139"/>
      <c r="K31" s="14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/>
  <dimension ref="B2:D24"/>
  <sheetViews>
    <sheetView showGridLines="0" showZeros="0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4" customHeight="1" x14ac:dyDescent="0.25">
      <c r="B3" s="161" t="s">
        <v>66</v>
      </c>
      <c r="C3" s="162"/>
      <c r="D3" s="163"/>
    </row>
    <row r="4" spans="2:4" s="73" customFormat="1" ht="24" customHeight="1" x14ac:dyDescent="0.25">
      <c r="B4" s="164" t="s">
        <v>153</v>
      </c>
      <c r="C4" s="165"/>
      <c r="D4" s="166"/>
    </row>
    <row r="5" spans="2:4" s="73" customFormat="1" ht="24" customHeight="1" x14ac:dyDescent="0.25">
      <c r="B5" s="74" t="s">
        <v>10</v>
      </c>
      <c r="C5" s="75" t="s">
        <v>57</v>
      </c>
      <c r="D5" s="76" t="s">
        <v>5</v>
      </c>
    </row>
    <row r="6" spans="2:4" s="73" customFormat="1" ht="23.25" customHeight="1" x14ac:dyDescent="0.25">
      <c r="B6" s="77" t="s">
        <v>71</v>
      </c>
      <c r="C6" s="78">
        <v>4.0277777777777803E-3</v>
      </c>
      <c r="D6" s="106">
        <v>0.33174451858913301</v>
      </c>
    </row>
    <row r="7" spans="2:4" s="73" customFormat="1" ht="23.25" customHeight="1" x14ac:dyDescent="0.25">
      <c r="B7" s="77" t="s">
        <v>112</v>
      </c>
      <c r="C7" s="78">
        <v>1.58564814814815E-3</v>
      </c>
      <c r="D7" s="106">
        <v>0.13060057197330799</v>
      </c>
    </row>
    <row r="8" spans="2:4" s="73" customFormat="1" ht="23.25" customHeight="1" x14ac:dyDescent="0.25">
      <c r="B8" s="77" t="s">
        <v>133</v>
      </c>
      <c r="C8" s="78">
        <v>9.0277777777777795E-4</v>
      </c>
      <c r="D8" s="106">
        <v>7.4356530028598697E-2</v>
      </c>
    </row>
    <row r="9" spans="2:4" s="73" customFormat="1" ht="23.25" customHeight="1" x14ac:dyDescent="0.25">
      <c r="B9" s="77" t="s">
        <v>204</v>
      </c>
      <c r="C9" s="78">
        <v>7.0601851851851804E-4</v>
      </c>
      <c r="D9" s="106">
        <v>5.81506196377502E-2</v>
      </c>
    </row>
    <row r="10" spans="2:4" s="73" customFormat="1" ht="23.25" customHeight="1" x14ac:dyDescent="0.25">
      <c r="B10" s="77" t="s">
        <v>113</v>
      </c>
      <c r="C10" s="78">
        <v>6.7129629629629603E-4</v>
      </c>
      <c r="D10" s="106">
        <v>5.5290753098188802E-2</v>
      </c>
    </row>
    <row r="11" spans="2:4" s="73" customFormat="1" ht="23.25" customHeight="1" x14ac:dyDescent="0.25">
      <c r="B11" s="77" t="s">
        <v>179</v>
      </c>
      <c r="C11" s="78">
        <v>6.1342592592592601E-4</v>
      </c>
      <c r="D11" s="106">
        <v>5.0524308865586301E-2</v>
      </c>
    </row>
    <row r="12" spans="2:4" s="73" customFormat="1" ht="23.25" customHeight="1" x14ac:dyDescent="0.25">
      <c r="B12" s="77" t="s">
        <v>129</v>
      </c>
      <c r="C12" s="78">
        <v>5.90277777777778E-4</v>
      </c>
      <c r="D12" s="106">
        <v>4.8617731172545302E-2</v>
      </c>
    </row>
    <row r="13" spans="2:4" s="73" customFormat="1" ht="23.25" customHeight="1" x14ac:dyDescent="0.25">
      <c r="B13" s="77" t="s">
        <v>132</v>
      </c>
      <c r="C13" s="78">
        <v>3.8194444444444398E-4</v>
      </c>
      <c r="D13" s="106">
        <v>3.14585319351764E-2</v>
      </c>
    </row>
    <row r="14" spans="2:4" s="73" customFormat="1" ht="23.25" customHeight="1" x14ac:dyDescent="0.25">
      <c r="B14" s="77" t="s">
        <v>120</v>
      </c>
      <c r="C14" s="78">
        <v>3.7037037037037003E-4</v>
      </c>
      <c r="D14" s="106">
        <v>3.05052430886559E-2</v>
      </c>
    </row>
    <row r="15" spans="2:4" s="73" customFormat="1" ht="23.25" customHeight="1" x14ac:dyDescent="0.25">
      <c r="B15" s="77" t="s">
        <v>151</v>
      </c>
      <c r="C15" s="78">
        <v>3.00925925925926E-4</v>
      </c>
      <c r="D15" s="106">
        <v>2.4785510009532899E-2</v>
      </c>
    </row>
    <row r="16" spans="2:4" s="73" customFormat="1" ht="23.25" customHeight="1" x14ac:dyDescent="0.25">
      <c r="B16" s="77" t="s">
        <v>142</v>
      </c>
      <c r="C16" s="78">
        <v>3.00925925925926E-4</v>
      </c>
      <c r="D16" s="106">
        <v>2.4785510009532899E-2</v>
      </c>
    </row>
    <row r="17" spans="2:4" s="73" customFormat="1" ht="23.25" customHeight="1" x14ac:dyDescent="0.25">
      <c r="B17" s="77" t="s">
        <v>150</v>
      </c>
      <c r="C17" s="78">
        <v>2.7777777777777799E-4</v>
      </c>
      <c r="D17" s="106">
        <v>2.28789323164919E-2</v>
      </c>
    </row>
    <row r="18" spans="2:4" s="73" customFormat="1" ht="23.25" customHeight="1" x14ac:dyDescent="0.25">
      <c r="B18" s="77" t="s">
        <v>149</v>
      </c>
      <c r="C18" s="78">
        <v>2.5462962962962999E-4</v>
      </c>
      <c r="D18" s="106">
        <v>2.0972354623450901E-2</v>
      </c>
    </row>
    <row r="19" spans="2:4" s="73" customFormat="1" ht="23.25" customHeight="1" x14ac:dyDescent="0.25">
      <c r="B19" s="77" t="s">
        <v>206</v>
      </c>
      <c r="C19" s="78">
        <v>2.31481481481481E-4</v>
      </c>
      <c r="D19" s="106">
        <v>1.9065776930409901E-2</v>
      </c>
    </row>
    <row r="20" spans="2:4" s="73" customFormat="1" ht="23.25" customHeight="1" x14ac:dyDescent="0.25">
      <c r="B20" s="77" t="s">
        <v>114</v>
      </c>
      <c r="C20" s="78">
        <v>2.19907407407407E-4</v>
      </c>
      <c r="D20" s="106">
        <v>1.8112488083889398E-2</v>
      </c>
    </row>
    <row r="21" spans="2:4" s="73" customFormat="1" ht="23.25" customHeight="1" x14ac:dyDescent="0.25">
      <c r="B21" s="77" t="s">
        <v>203</v>
      </c>
      <c r="C21" s="78">
        <v>2.19907407407407E-4</v>
      </c>
      <c r="D21" s="106">
        <v>1.8112488083889398E-2</v>
      </c>
    </row>
    <row r="22" spans="2:4" s="73" customFormat="1" ht="23.25" customHeight="1" x14ac:dyDescent="0.25">
      <c r="B22" s="77" t="s">
        <v>183</v>
      </c>
      <c r="C22" s="78">
        <v>1.9675925925925899E-4</v>
      </c>
      <c r="D22" s="106">
        <v>1.6205910390848399E-2</v>
      </c>
    </row>
    <row r="23" spans="2:4" s="73" customFormat="1" ht="23.25" customHeight="1" x14ac:dyDescent="0.25">
      <c r="B23" s="77" t="s">
        <v>137</v>
      </c>
      <c r="C23" s="78">
        <v>1.50462962962963E-4</v>
      </c>
      <c r="D23" s="106">
        <v>1.2392755004766399E-2</v>
      </c>
    </row>
    <row r="24" spans="2:4" s="73" customFormat="1" ht="23.25" customHeight="1" thickBot="1" x14ac:dyDescent="0.3">
      <c r="B24" s="80" t="s">
        <v>205</v>
      </c>
      <c r="C24" s="81">
        <v>1.38888888888889E-4</v>
      </c>
      <c r="D24" s="107">
        <v>1.14394661582459E-2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4" max="16383" man="1"/>
  </rowBreaks>
  <colBreaks count="1" manualBreakCount="1">
    <brk id="4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/>
  <dimension ref="B2:D6"/>
  <sheetViews>
    <sheetView showGridLines="0" showZeros="0" topLeftCell="A2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4" customHeight="1" x14ac:dyDescent="0.25">
      <c r="B3" s="161" t="s">
        <v>67</v>
      </c>
      <c r="C3" s="162"/>
      <c r="D3" s="163"/>
    </row>
    <row r="4" spans="2:4" s="73" customFormat="1" ht="24" customHeight="1" x14ac:dyDescent="0.25">
      <c r="B4" s="184" t="s">
        <v>153</v>
      </c>
      <c r="C4" s="165"/>
      <c r="D4" s="166"/>
    </row>
    <row r="5" spans="2:4" s="73" customFormat="1" ht="24" customHeight="1" x14ac:dyDescent="0.25">
      <c r="B5" s="185" t="s">
        <v>10</v>
      </c>
      <c r="C5" s="75" t="s">
        <v>57</v>
      </c>
      <c r="D5" s="76" t="s">
        <v>5</v>
      </c>
    </row>
    <row r="6" spans="2:4" s="73" customFormat="1" ht="24" customHeight="1" thickBot="1" x14ac:dyDescent="0.3">
      <c r="B6" s="186"/>
      <c r="C6" s="187"/>
      <c r="D6" s="18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3"/>
  <dimension ref="B2:D25"/>
  <sheetViews>
    <sheetView showGridLines="0" showZeros="0" zoomScale="70" zoomScaleNormal="7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4" customHeight="1" x14ac:dyDescent="0.25">
      <c r="B3" s="167" t="s">
        <v>76</v>
      </c>
      <c r="C3" s="168"/>
      <c r="D3" s="169"/>
    </row>
    <row r="4" spans="2:4" s="73" customFormat="1" ht="24" customHeight="1" x14ac:dyDescent="0.25">
      <c r="B4" s="170" t="s">
        <v>153</v>
      </c>
      <c r="C4" s="171"/>
      <c r="D4" s="172"/>
    </row>
    <row r="5" spans="2:4" s="73" customFormat="1" ht="23.25" customHeight="1" x14ac:dyDescent="0.25">
      <c r="B5" s="93" t="s">
        <v>10</v>
      </c>
      <c r="C5" s="94" t="s">
        <v>57</v>
      </c>
      <c r="D5" s="95" t="s">
        <v>5</v>
      </c>
    </row>
    <row r="6" spans="2:4" s="73" customFormat="1" ht="23.25" customHeight="1" x14ac:dyDescent="0.25">
      <c r="B6" s="96" t="s">
        <v>112</v>
      </c>
      <c r="C6" s="97">
        <v>1.2847222222222201E-2</v>
      </c>
      <c r="D6" s="98">
        <v>8.8835534213685494E-2</v>
      </c>
    </row>
    <row r="7" spans="2:4" s="73" customFormat="1" ht="23.25" customHeight="1" x14ac:dyDescent="0.25">
      <c r="B7" s="96" t="s">
        <v>75</v>
      </c>
      <c r="C7" s="97">
        <v>1.18402777777778E-2</v>
      </c>
      <c r="D7" s="98">
        <v>8.1872749099639805E-2</v>
      </c>
    </row>
    <row r="8" spans="2:4" s="73" customFormat="1" ht="23.25" customHeight="1" x14ac:dyDescent="0.25">
      <c r="B8" s="96" t="s">
        <v>113</v>
      </c>
      <c r="C8" s="97">
        <v>7.2453703703703699E-3</v>
      </c>
      <c r="D8" s="98">
        <v>5.0100040016006403E-2</v>
      </c>
    </row>
    <row r="9" spans="2:4" s="73" customFormat="1" ht="23.25" customHeight="1" x14ac:dyDescent="0.25">
      <c r="B9" s="96" t="s">
        <v>143</v>
      </c>
      <c r="C9" s="97">
        <v>6.5972222222222196E-3</v>
      </c>
      <c r="D9" s="98">
        <v>4.5618247298919598E-2</v>
      </c>
    </row>
    <row r="10" spans="2:4" s="73" customFormat="1" ht="23.25" customHeight="1" x14ac:dyDescent="0.25">
      <c r="B10" s="96" t="s">
        <v>207</v>
      </c>
      <c r="C10" s="97">
        <v>5.7291666666666697E-3</v>
      </c>
      <c r="D10" s="98">
        <v>3.9615846338535397E-2</v>
      </c>
    </row>
    <row r="11" spans="2:4" s="73" customFormat="1" ht="23.25" customHeight="1" x14ac:dyDescent="0.25">
      <c r="B11" s="96" t="s">
        <v>119</v>
      </c>
      <c r="C11" s="97">
        <v>5.3935185185185197E-3</v>
      </c>
      <c r="D11" s="98">
        <v>3.7294917967186897E-2</v>
      </c>
    </row>
    <row r="12" spans="2:4" s="73" customFormat="1" ht="23.25" customHeight="1" x14ac:dyDescent="0.25">
      <c r="B12" s="96" t="s">
        <v>147</v>
      </c>
      <c r="C12" s="97">
        <v>5.3009259259259303E-3</v>
      </c>
      <c r="D12" s="98">
        <v>3.6654661864745898E-2</v>
      </c>
    </row>
    <row r="13" spans="2:4" s="73" customFormat="1" ht="23.25" customHeight="1" x14ac:dyDescent="0.25">
      <c r="B13" s="96" t="s">
        <v>195</v>
      </c>
      <c r="C13" s="97">
        <v>5.2546296296296299E-3</v>
      </c>
      <c r="D13" s="98">
        <v>3.6334533813525402E-2</v>
      </c>
    </row>
    <row r="14" spans="2:4" s="73" customFormat="1" ht="23.25" customHeight="1" x14ac:dyDescent="0.25">
      <c r="B14" s="96" t="s">
        <v>189</v>
      </c>
      <c r="C14" s="97">
        <v>5.1273148148148102E-3</v>
      </c>
      <c r="D14" s="98">
        <v>3.5454181672669102E-2</v>
      </c>
    </row>
    <row r="15" spans="2:4" s="73" customFormat="1" ht="23.25" customHeight="1" x14ac:dyDescent="0.25">
      <c r="B15" s="96" t="s">
        <v>208</v>
      </c>
      <c r="C15" s="97">
        <v>4.5023148148148097E-3</v>
      </c>
      <c r="D15" s="98">
        <v>3.11324529811925E-2</v>
      </c>
    </row>
    <row r="16" spans="2:4" s="73" customFormat="1" ht="23.25" customHeight="1" x14ac:dyDescent="0.25">
      <c r="B16" s="96" t="s">
        <v>209</v>
      </c>
      <c r="C16" s="97">
        <v>3.7962962962963002E-3</v>
      </c>
      <c r="D16" s="98">
        <v>2.6250500200080001E-2</v>
      </c>
    </row>
    <row r="17" spans="2:4" s="73" customFormat="1" ht="23.25" customHeight="1" x14ac:dyDescent="0.25">
      <c r="B17" s="96" t="s">
        <v>210</v>
      </c>
      <c r="C17" s="97">
        <v>3.5532407407407401E-3</v>
      </c>
      <c r="D17" s="98">
        <v>2.4569827931172499E-2</v>
      </c>
    </row>
    <row r="18" spans="2:4" s="73" customFormat="1" ht="23.25" customHeight="1" x14ac:dyDescent="0.25">
      <c r="B18" s="96" t="s">
        <v>191</v>
      </c>
      <c r="C18" s="97">
        <v>3.5069444444444401E-3</v>
      </c>
      <c r="D18" s="98">
        <v>2.4249699879952E-2</v>
      </c>
    </row>
    <row r="19" spans="2:4" s="73" customFormat="1" ht="23.25" customHeight="1" x14ac:dyDescent="0.25">
      <c r="B19" s="96" t="s">
        <v>135</v>
      </c>
      <c r="C19" s="97">
        <v>3.4837962962962999E-3</v>
      </c>
      <c r="D19" s="98">
        <v>2.40896358543417E-2</v>
      </c>
    </row>
    <row r="20" spans="2:4" s="73" customFormat="1" ht="23.25" customHeight="1" x14ac:dyDescent="0.25">
      <c r="B20" s="96" t="s">
        <v>211</v>
      </c>
      <c r="C20" s="97">
        <v>3.3333333333333301E-3</v>
      </c>
      <c r="D20" s="98">
        <v>2.30492196878751E-2</v>
      </c>
    </row>
    <row r="21" spans="2:4" s="73" customFormat="1" ht="23.25" customHeight="1" x14ac:dyDescent="0.25">
      <c r="B21" s="96" t="s">
        <v>131</v>
      </c>
      <c r="C21" s="97">
        <v>3.1250000000000002E-3</v>
      </c>
      <c r="D21" s="98">
        <v>2.1608643457383E-2</v>
      </c>
    </row>
    <row r="22" spans="2:4" s="73" customFormat="1" ht="23.25" customHeight="1" x14ac:dyDescent="0.25">
      <c r="B22" s="96" t="s">
        <v>146</v>
      </c>
      <c r="C22" s="97">
        <v>3.10185185185185E-3</v>
      </c>
      <c r="D22" s="98">
        <v>2.14485794317727E-2</v>
      </c>
    </row>
    <row r="23" spans="2:4" s="73" customFormat="1" ht="23.25" customHeight="1" x14ac:dyDescent="0.25">
      <c r="B23" s="96" t="s">
        <v>134</v>
      </c>
      <c r="C23" s="97">
        <v>3.0324074074074099E-3</v>
      </c>
      <c r="D23" s="98">
        <v>2.0968387354942001E-2</v>
      </c>
    </row>
    <row r="24" spans="2:4" s="73" customFormat="1" ht="23.25" customHeight="1" x14ac:dyDescent="0.25">
      <c r="B24" s="96" t="s">
        <v>212</v>
      </c>
      <c r="C24" s="97">
        <v>2.93981481481481E-3</v>
      </c>
      <c r="D24" s="98">
        <v>2.0328131252500999E-2</v>
      </c>
    </row>
    <row r="25" spans="2:4" s="73" customFormat="1" ht="23.25" customHeight="1" thickBot="1" x14ac:dyDescent="0.3">
      <c r="B25" s="99" t="s">
        <v>190</v>
      </c>
      <c r="C25" s="100">
        <v>2.8356481481481501E-3</v>
      </c>
      <c r="D25" s="101">
        <v>1.9607843137254902E-2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4"/>
  <dimension ref="B2:D6"/>
  <sheetViews>
    <sheetView showGridLines="0" showZeros="0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67" t="s">
        <v>77</v>
      </c>
      <c r="C3" s="168"/>
      <c r="D3" s="169"/>
    </row>
    <row r="4" spans="2:4" ht="23.25" customHeight="1" x14ac:dyDescent="0.25">
      <c r="B4" s="170" t="s">
        <v>153</v>
      </c>
      <c r="C4" s="171"/>
      <c r="D4" s="172"/>
    </row>
    <row r="5" spans="2:4" ht="23.25" customHeight="1" x14ac:dyDescent="0.25">
      <c r="B5" s="93" t="s">
        <v>10</v>
      </c>
      <c r="C5" s="94" t="s">
        <v>57</v>
      </c>
      <c r="D5" s="95" t="s">
        <v>5</v>
      </c>
    </row>
    <row r="6" spans="2:4" s="73" customFormat="1" ht="23.25" customHeight="1" thickBot="1" x14ac:dyDescent="0.3">
      <c r="B6" s="99" t="s">
        <v>112</v>
      </c>
      <c r="C6" s="100">
        <v>9.7222222222222198E-4</v>
      </c>
      <c r="D6" s="101">
        <v>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6" max="16383" man="1"/>
  </rowBreaks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B2:D6"/>
  <sheetViews>
    <sheetView showGridLines="0" showZeros="0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67" t="s">
        <v>78</v>
      </c>
      <c r="C3" s="168"/>
      <c r="D3" s="169"/>
    </row>
    <row r="4" spans="2:4" ht="23.25" customHeight="1" x14ac:dyDescent="0.25">
      <c r="B4" s="170" t="s">
        <v>153</v>
      </c>
      <c r="C4" s="171"/>
      <c r="D4" s="172"/>
    </row>
    <row r="5" spans="2:4" ht="23.25" customHeight="1" x14ac:dyDescent="0.25">
      <c r="B5" s="93" t="s">
        <v>10</v>
      </c>
      <c r="C5" s="94" t="s">
        <v>57</v>
      </c>
      <c r="D5" s="95" t="s">
        <v>5</v>
      </c>
    </row>
    <row r="6" spans="2:4" s="73" customFormat="1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8" max="16383" man="1"/>
  </rowBreaks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6"/>
  <dimension ref="B2:D25"/>
  <sheetViews>
    <sheetView showGridLines="0" showZeros="0" zoomScale="70" zoomScaleNormal="7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3.25" customHeight="1" x14ac:dyDescent="0.25">
      <c r="B3" s="167" t="s">
        <v>79</v>
      </c>
      <c r="C3" s="168"/>
      <c r="D3" s="169"/>
    </row>
    <row r="4" spans="2:4" s="73" customFormat="1" ht="23.25" customHeight="1" x14ac:dyDescent="0.25">
      <c r="B4" s="170" t="s">
        <v>153</v>
      </c>
      <c r="C4" s="171"/>
      <c r="D4" s="172"/>
    </row>
    <row r="5" spans="2:4" s="73" customFormat="1" ht="23.25" customHeight="1" x14ac:dyDescent="0.25">
      <c r="B5" s="93" t="s">
        <v>10</v>
      </c>
      <c r="C5" s="94" t="s">
        <v>57</v>
      </c>
      <c r="D5" s="95" t="s">
        <v>5</v>
      </c>
    </row>
    <row r="6" spans="2:4" s="73" customFormat="1" ht="23.25" customHeight="1" x14ac:dyDescent="0.25">
      <c r="B6" s="96" t="s">
        <v>74</v>
      </c>
      <c r="C6" s="97">
        <v>8.4490740740740707E-3</v>
      </c>
      <c r="D6" s="98">
        <v>9.5487246566383299E-2</v>
      </c>
    </row>
    <row r="7" spans="2:4" s="73" customFormat="1" ht="23.25" customHeight="1" x14ac:dyDescent="0.25">
      <c r="B7" s="96" t="s">
        <v>120</v>
      </c>
      <c r="C7" s="97">
        <v>8.0092592592592594E-3</v>
      </c>
      <c r="D7" s="98">
        <v>9.0516677567037296E-2</v>
      </c>
    </row>
    <row r="8" spans="2:4" s="73" customFormat="1" ht="23.25" customHeight="1" x14ac:dyDescent="0.25">
      <c r="B8" s="96" t="s">
        <v>213</v>
      </c>
      <c r="C8" s="97">
        <v>7.7083333333333301E-3</v>
      </c>
      <c r="D8" s="98">
        <v>8.7115761935905797E-2</v>
      </c>
    </row>
    <row r="9" spans="2:4" s="73" customFormat="1" ht="23.25" customHeight="1" x14ac:dyDescent="0.25">
      <c r="B9" s="96" t="s">
        <v>144</v>
      </c>
      <c r="C9" s="97">
        <v>6.64351851851852E-3</v>
      </c>
      <c r="D9" s="98">
        <v>7.5081752779594502E-2</v>
      </c>
    </row>
    <row r="10" spans="2:4" s="73" customFormat="1" ht="23.25" customHeight="1" x14ac:dyDescent="0.25">
      <c r="B10" s="96" t="s">
        <v>115</v>
      </c>
      <c r="C10" s="97">
        <v>4.5717592592592598E-3</v>
      </c>
      <c r="D10" s="98">
        <v>5.1667756703727898E-2</v>
      </c>
    </row>
    <row r="11" spans="2:4" s="73" customFormat="1" ht="23.25" customHeight="1" x14ac:dyDescent="0.25">
      <c r="B11" s="96" t="s">
        <v>214</v>
      </c>
      <c r="C11" s="97">
        <v>4.3402777777777797E-3</v>
      </c>
      <c r="D11" s="98">
        <v>4.90516677567037E-2</v>
      </c>
    </row>
    <row r="12" spans="2:4" s="73" customFormat="1" ht="23.25" customHeight="1" x14ac:dyDescent="0.25">
      <c r="B12" s="96" t="s">
        <v>215</v>
      </c>
      <c r="C12" s="97">
        <v>4.3287037037037001E-3</v>
      </c>
      <c r="D12" s="98">
        <v>4.8920863309352497E-2</v>
      </c>
    </row>
    <row r="13" spans="2:4" s="73" customFormat="1" ht="23.25" customHeight="1" x14ac:dyDescent="0.25">
      <c r="B13" s="96" t="s">
        <v>216</v>
      </c>
      <c r="C13" s="97">
        <v>4.2939814814814802E-3</v>
      </c>
      <c r="D13" s="98">
        <v>4.8528449967298902E-2</v>
      </c>
    </row>
    <row r="14" spans="2:4" s="73" customFormat="1" ht="23.25" customHeight="1" x14ac:dyDescent="0.25">
      <c r="B14" s="96" t="s">
        <v>217</v>
      </c>
      <c r="C14" s="97">
        <v>3.9004629629629602E-3</v>
      </c>
      <c r="D14" s="98">
        <v>4.4081098757357703E-2</v>
      </c>
    </row>
    <row r="15" spans="2:4" s="73" customFormat="1" ht="23.25" customHeight="1" x14ac:dyDescent="0.25">
      <c r="B15" s="96" t="s">
        <v>197</v>
      </c>
      <c r="C15" s="97">
        <v>3.6689814814814801E-3</v>
      </c>
      <c r="D15" s="98">
        <v>4.1465009810333499E-2</v>
      </c>
    </row>
    <row r="16" spans="2:4" s="73" customFormat="1" ht="23.25" customHeight="1" x14ac:dyDescent="0.25">
      <c r="B16" s="96" t="s">
        <v>218</v>
      </c>
      <c r="C16" s="97">
        <v>3.6226851851851902E-3</v>
      </c>
      <c r="D16" s="98">
        <v>4.0941792020928701E-2</v>
      </c>
    </row>
    <row r="17" spans="2:4" s="73" customFormat="1" ht="23.25" customHeight="1" x14ac:dyDescent="0.25">
      <c r="B17" s="96" t="s">
        <v>219</v>
      </c>
      <c r="C17" s="97">
        <v>3.2407407407407402E-3</v>
      </c>
      <c r="D17" s="98">
        <v>3.6625245258338802E-2</v>
      </c>
    </row>
    <row r="18" spans="2:4" s="73" customFormat="1" ht="23.25" customHeight="1" x14ac:dyDescent="0.25">
      <c r="B18" s="96" t="s">
        <v>220</v>
      </c>
      <c r="C18" s="97">
        <v>3.1250000000000002E-3</v>
      </c>
      <c r="D18" s="98">
        <v>3.5317200784826697E-2</v>
      </c>
    </row>
    <row r="19" spans="2:4" s="73" customFormat="1" ht="23.25" customHeight="1" x14ac:dyDescent="0.25">
      <c r="B19" s="96" t="s">
        <v>193</v>
      </c>
      <c r="C19" s="97">
        <v>3.0208333333333298E-3</v>
      </c>
      <c r="D19" s="98">
        <v>3.4139960758665801E-2</v>
      </c>
    </row>
    <row r="20" spans="2:4" s="73" customFormat="1" ht="23.25" customHeight="1" x14ac:dyDescent="0.25">
      <c r="B20" s="96" t="s">
        <v>192</v>
      </c>
      <c r="C20" s="97">
        <v>2.8009259259259298E-3</v>
      </c>
      <c r="D20" s="98">
        <v>3.1654676258992799E-2</v>
      </c>
    </row>
    <row r="21" spans="2:4" s="73" customFormat="1" ht="23.25" customHeight="1" x14ac:dyDescent="0.25">
      <c r="B21" s="96" t="s">
        <v>189</v>
      </c>
      <c r="C21" s="97">
        <v>2.7314814814814801E-3</v>
      </c>
      <c r="D21" s="98">
        <v>3.0869849574885502E-2</v>
      </c>
    </row>
    <row r="22" spans="2:4" s="73" customFormat="1" ht="23.25" customHeight="1" x14ac:dyDescent="0.25">
      <c r="B22" s="96" t="s">
        <v>194</v>
      </c>
      <c r="C22" s="97">
        <v>2.4652777777777802E-3</v>
      </c>
      <c r="D22" s="98">
        <v>2.7861347285807699E-2</v>
      </c>
    </row>
    <row r="23" spans="2:4" s="73" customFormat="1" ht="23.25" customHeight="1" x14ac:dyDescent="0.25">
      <c r="B23" s="96" t="s">
        <v>151</v>
      </c>
      <c r="C23" s="97">
        <v>2.0949074074074099E-3</v>
      </c>
      <c r="D23" s="98">
        <v>2.3675604970569E-2</v>
      </c>
    </row>
    <row r="24" spans="2:4" s="73" customFormat="1" ht="23.25" customHeight="1" x14ac:dyDescent="0.25">
      <c r="B24" s="96" t="s">
        <v>112</v>
      </c>
      <c r="C24" s="97">
        <v>1.5393518518518499E-3</v>
      </c>
      <c r="D24" s="98">
        <v>1.7396991497710901E-2</v>
      </c>
    </row>
    <row r="25" spans="2:4" s="73" customFormat="1" ht="23.25" customHeight="1" thickBot="1" x14ac:dyDescent="0.3">
      <c r="B25" s="122" t="s">
        <v>195</v>
      </c>
      <c r="C25" s="123">
        <v>1.2615740740740699E-3</v>
      </c>
      <c r="D25" s="124">
        <v>1.42576847612819E-2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7"/>
  <dimension ref="B2:D6"/>
  <sheetViews>
    <sheetView showGridLines="0" showZeros="0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3.25" customHeight="1" x14ac:dyDescent="0.25">
      <c r="B3" s="167" t="s">
        <v>80</v>
      </c>
      <c r="C3" s="168"/>
      <c r="D3" s="169"/>
    </row>
    <row r="4" spans="2:4" s="73" customFormat="1" ht="23.25" customHeight="1" x14ac:dyDescent="0.25">
      <c r="B4" s="170" t="s">
        <v>153</v>
      </c>
      <c r="C4" s="171"/>
      <c r="D4" s="172"/>
    </row>
    <row r="5" spans="2:4" s="73" customFormat="1" ht="23.25" customHeight="1" x14ac:dyDescent="0.25">
      <c r="B5" s="93" t="s">
        <v>10</v>
      </c>
      <c r="C5" s="94" t="s">
        <v>57</v>
      </c>
      <c r="D5" s="95" t="s">
        <v>5</v>
      </c>
    </row>
    <row r="6" spans="2:4" s="73" customFormat="1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8"/>
  <dimension ref="B2:D6"/>
  <sheetViews>
    <sheetView showGridLines="0" showZeros="0" topLeftCell="A3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3.25" customHeight="1" x14ac:dyDescent="0.25">
      <c r="B3" s="167" t="s">
        <v>81</v>
      </c>
      <c r="C3" s="168"/>
      <c r="D3" s="169"/>
    </row>
    <row r="4" spans="2:4" s="73" customFormat="1" ht="23.25" customHeight="1" x14ac:dyDescent="0.25">
      <c r="B4" s="170" t="s">
        <v>153</v>
      </c>
      <c r="C4" s="171"/>
      <c r="D4" s="172"/>
    </row>
    <row r="5" spans="2:4" s="73" customFormat="1" ht="23.25" customHeight="1" x14ac:dyDescent="0.25">
      <c r="B5" s="93" t="s">
        <v>10</v>
      </c>
      <c r="C5" s="94" t="s">
        <v>57</v>
      </c>
      <c r="D5" s="95" t="s">
        <v>5</v>
      </c>
    </row>
    <row r="6" spans="2:4" s="73" customFormat="1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9"/>
  <dimension ref="B2:D6"/>
  <sheetViews>
    <sheetView showGridLines="0" showZeros="0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52" t="s">
        <v>82</v>
      </c>
      <c r="C3" s="153"/>
      <c r="D3" s="154"/>
    </row>
    <row r="4" spans="2:4" ht="23.25" customHeight="1" x14ac:dyDescent="0.25">
      <c r="B4" s="155" t="s">
        <v>153</v>
      </c>
      <c r="C4" s="156"/>
      <c r="D4" s="157"/>
    </row>
    <row r="5" spans="2:4" ht="23.25" customHeight="1" x14ac:dyDescent="0.25">
      <c r="B5" s="40" t="s">
        <v>10</v>
      </c>
      <c r="C5" s="41" t="s">
        <v>57</v>
      </c>
      <c r="D5" s="42" t="s">
        <v>5</v>
      </c>
    </row>
    <row r="6" spans="2:4" ht="23.25" customHeight="1" thickBot="1" x14ac:dyDescent="0.3">
      <c r="B6" s="86"/>
      <c r="C6" s="87"/>
      <c r="D6" s="8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0"/>
  <dimension ref="B2:D6"/>
  <sheetViews>
    <sheetView showGridLines="0" showZeros="0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3.25" customHeight="1" x14ac:dyDescent="0.25">
      <c r="B3" s="167" t="s">
        <v>83</v>
      </c>
      <c r="C3" s="168"/>
      <c r="D3" s="169"/>
    </row>
    <row r="4" spans="2:4" s="73" customFormat="1" ht="23.25" customHeight="1" x14ac:dyDescent="0.25">
      <c r="B4" s="170" t="s">
        <v>153</v>
      </c>
      <c r="C4" s="171"/>
      <c r="D4" s="172"/>
    </row>
    <row r="5" spans="2:4" s="73" customFormat="1" ht="23.25" customHeight="1" x14ac:dyDescent="0.25">
      <c r="B5" s="93" t="s">
        <v>10</v>
      </c>
      <c r="C5" s="94" t="s">
        <v>57</v>
      </c>
      <c r="D5" s="95" t="s">
        <v>5</v>
      </c>
    </row>
    <row r="6" spans="2:4" s="73" customFormat="1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1"/>
  <sheetViews>
    <sheetView showGridLines="0" showZeros="0" view="pageBreakPreview" zoomScale="110" zoomScaleNormal="80" zoomScaleSheetLayoutView="11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1" t="s">
        <v>44</v>
      </c>
      <c r="C3" s="142"/>
      <c r="D3" s="142"/>
      <c r="E3" s="142"/>
      <c r="F3" s="142"/>
      <c r="G3" s="142"/>
      <c r="H3" s="142"/>
      <c r="I3" s="142"/>
      <c r="J3" s="142"/>
      <c r="K3" s="143"/>
    </row>
    <row r="4" spans="2:11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6"/>
    </row>
    <row r="5" spans="2:11" x14ac:dyDescent="0.25">
      <c r="B5" s="39"/>
      <c r="C5" s="147" t="s">
        <v>25</v>
      </c>
      <c r="D5" s="147"/>
      <c r="E5" s="147"/>
      <c r="F5" s="147" t="s">
        <v>26</v>
      </c>
      <c r="G5" s="147"/>
      <c r="H5" s="147"/>
      <c r="I5" s="147" t="s">
        <v>27</v>
      </c>
      <c r="J5" s="147"/>
      <c r="K5" s="148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0</v>
      </c>
      <c r="D7" s="12">
        <f t="shared" ref="D7:D18" si="0">IFERROR(C7/C$19,0)</f>
        <v>0</v>
      </c>
      <c r="E7" s="12">
        <f t="shared" ref="E7:E18" si="1">IFERROR(C7/C$30,0)</f>
        <v>0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0</v>
      </c>
      <c r="J7" s="12">
        <f t="shared" ref="J7:J18" si="4">IFERROR(I7/I$19,0)</f>
        <v>0</v>
      </c>
      <c r="K7" s="14">
        <f t="shared" ref="K7:K18" si="5">IFERROR(I7/I$30,0)</f>
        <v>0</v>
      </c>
    </row>
    <row r="8" spans="2:11" x14ac:dyDescent="0.25">
      <c r="B8" s="131" t="s">
        <v>110</v>
      </c>
      <c r="C8" s="11">
        <v>2.0833333333333299E-4</v>
      </c>
      <c r="D8" s="12">
        <f t="shared" si="0"/>
        <v>9.9447513812154498E-2</v>
      </c>
      <c r="E8" s="12">
        <f t="shared" si="1"/>
        <v>2.0642201834862359E-2</v>
      </c>
      <c r="F8" s="11">
        <v>0</v>
      </c>
      <c r="G8" s="12">
        <f t="shared" si="2"/>
        <v>0</v>
      </c>
      <c r="H8" s="12">
        <f t="shared" si="3"/>
        <v>0</v>
      </c>
      <c r="I8" s="11">
        <v>2.0833333333333299E-4</v>
      </c>
      <c r="J8" s="12">
        <f t="shared" si="4"/>
        <v>9.9447513812154498E-2</v>
      </c>
      <c r="K8" s="14">
        <f t="shared" si="5"/>
        <v>2.0642201834862359E-2</v>
      </c>
    </row>
    <row r="9" spans="2:11" x14ac:dyDescent="0.25">
      <c r="B9" s="10" t="s">
        <v>48</v>
      </c>
      <c r="C9" s="11">
        <v>1.07638888888889E-3</v>
      </c>
      <c r="D9" s="12">
        <f t="shared" si="0"/>
        <v>0.51381215469613295</v>
      </c>
      <c r="E9" s="12">
        <f t="shared" si="1"/>
        <v>0.10665137614678914</v>
      </c>
      <c r="F9" s="11">
        <v>0</v>
      </c>
      <c r="G9" s="12">
        <f t="shared" si="2"/>
        <v>0</v>
      </c>
      <c r="H9" s="12">
        <f t="shared" si="3"/>
        <v>0</v>
      </c>
      <c r="I9" s="11">
        <v>1.07638888888889E-3</v>
      </c>
      <c r="J9" s="12">
        <f t="shared" si="4"/>
        <v>0.51381215469613295</v>
      </c>
      <c r="K9" s="14">
        <f t="shared" si="5"/>
        <v>0.10665137614678914</v>
      </c>
    </row>
    <row r="10" spans="2:11" x14ac:dyDescent="0.25">
      <c r="B10" s="10" t="s">
        <v>11</v>
      </c>
      <c r="C10" s="11">
        <v>8.1018518518518505E-4</v>
      </c>
      <c r="D10" s="12">
        <f t="shared" si="0"/>
        <v>0.3867403314917125</v>
      </c>
      <c r="E10" s="12">
        <f t="shared" si="1"/>
        <v>8.0275229357798183E-2</v>
      </c>
      <c r="F10" s="11">
        <v>0</v>
      </c>
      <c r="G10" s="12">
        <f t="shared" si="2"/>
        <v>0</v>
      </c>
      <c r="H10" s="12">
        <f t="shared" si="3"/>
        <v>0</v>
      </c>
      <c r="I10" s="11">
        <v>8.1018518518518505E-4</v>
      </c>
      <c r="J10" s="12">
        <f t="shared" si="4"/>
        <v>0.3867403314917125</v>
      </c>
      <c r="K10" s="14">
        <f t="shared" si="5"/>
        <v>8.0275229357798183E-2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141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6.5" thickTop="1" thickBot="1" x14ac:dyDescent="0.3">
      <c r="B19" s="31" t="s">
        <v>3</v>
      </c>
      <c r="C19" s="32">
        <f>SUM(C7:C18)</f>
        <v>2.0949074074074082E-3</v>
      </c>
      <c r="D19" s="33">
        <f>IFERROR(SUM(D7:D18),0)</f>
        <v>0.99999999999999989</v>
      </c>
      <c r="E19" s="33">
        <f>IFERROR(SUM(E7:E18),0)</f>
        <v>0.20756880733944968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2.0949074074074082E-3</v>
      </c>
      <c r="J19" s="33">
        <f>IFERROR(SUM(J7:J18),0)</f>
        <v>0.99999999999999989</v>
      </c>
      <c r="K19" s="34">
        <f>IFERROR(SUM(K7:K18),0)</f>
        <v>0.20756880733944968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1.2615740740740699E-3</v>
      </c>
      <c r="D22" s="19"/>
      <c r="E22" s="12">
        <f>IFERROR(C22/C$30,0)</f>
        <v>0.12499999999999964</v>
      </c>
      <c r="F22" s="11">
        <v>0</v>
      </c>
      <c r="G22" s="19"/>
      <c r="H22" s="12">
        <f>IFERROR(F22/F$30,0)</f>
        <v>0</v>
      </c>
      <c r="I22" s="11">
        <v>1.2615740740740699E-3</v>
      </c>
      <c r="J22" s="19"/>
      <c r="K22" s="14">
        <f>IFERROR(I22/I$30,0)</f>
        <v>0.12499999999999964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2.7662037037037E-3</v>
      </c>
      <c r="D25" s="19"/>
      <c r="E25" s="12">
        <f t="shared" si="6"/>
        <v>0.27408256880733917</v>
      </c>
      <c r="F25" s="11">
        <v>0</v>
      </c>
      <c r="G25" s="19"/>
      <c r="H25" s="12">
        <f t="shared" si="7"/>
        <v>0</v>
      </c>
      <c r="I25" s="11">
        <v>2.7662037037037E-3</v>
      </c>
      <c r="J25" s="19"/>
      <c r="K25" s="14">
        <f t="shared" si="8"/>
        <v>0.27408256880733917</v>
      </c>
    </row>
    <row r="26" spans="2:11" x14ac:dyDescent="0.25">
      <c r="B26" s="18" t="s">
        <v>19</v>
      </c>
      <c r="C26" s="11">
        <v>3.9699074074074098E-3</v>
      </c>
      <c r="D26" s="19"/>
      <c r="E26" s="12">
        <f t="shared" si="6"/>
        <v>0.3933486238532114</v>
      </c>
      <c r="F26" s="11">
        <v>0</v>
      </c>
      <c r="G26" s="19"/>
      <c r="H26" s="12">
        <f t="shared" si="7"/>
        <v>0</v>
      </c>
      <c r="I26" s="11">
        <v>3.9699074074074098E-3</v>
      </c>
      <c r="J26" s="19"/>
      <c r="K26" s="14">
        <f t="shared" si="8"/>
        <v>0.3933486238532114</v>
      </c>
    </row>
    <row r="27" spans="2:1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ht="16.5" thickTop="1" thickBot="1" x14ac:dyDescent="0.3">
      <c r="B28" s="31" t="s">
        <v>3</v>
      </c>
      <c r="C28" s="32">
        <f>SUM(C22:C27)</f>
        <v>7.9976851851851806E-3</v>
      </c>
      <c r="D28" s="33"/>
      <c r="E28" s="33">
        <f>IFERROR(SUM(E22:E27),0)</f>
        <v>0.79243119266055029</v>
      </c>
      <c r="F28" s="32">
        <f>SUM(F22:F27)</f>
        <v>0</v>
      </c>
      <c r="G28" s="33"/>
      <c r="H28" s="33">
        <f>IFERROR(SUM(H22:H27),0)</f>
        <v>0</v>
      </c>
      <c r="I28" s="32">
        <f>SUM(I22:I27)</f>
        <v>7.9976851851851806E-3</v>
      </c>
      <c r="J28" s="33"/>
      <c r="K28" s="34">
        <f>IFERROR(SUM(K22:K27),0)</f>
        <v>0.79243119266055029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1.0092592592592589E-2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1.0092592592592589E-2</v>
      </c>
      <c r="J30" s="35"/>
      <c r="K30" s="38">
        <f>IFERROR(SUM(K19,K28),0)</f>
        <v>1</v>
      </c>
    </row>
    <row r="31" spans="2:11" ht="66" customHeight="1" thickTop="1" thickBot="1" x14ac:dyDescent="0.3">
      <c r="B31" s="138" t="s">
        <v>122</v>
      </c>
      <c r="C31" s="139"/>
      <c r="D31" s="139"/>
      <c r="E31" s="139"/>
      <c r="F31" s="139"/>
      <c r="G31" s="139"/>
      <c r="H31" s="139"/>
      <c r="I31" s="139"/>
      <c r="J31" s="139"/>
      <c r="K31" s="14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"/>
  <dimension ref="B2:D6"/>
  <sheetViews>
    <sheetView showGridLines="0" showZeros="0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3.25" customHeight="1" x14ac:dyDescent="0.25">
      <c r="B3" s="167" t="s">
        <v>84</v>
      </c>
      <c r="C3" s="168"/>
      <c r="D3" s="169"/>
    </row>
    <row r="4" spans="2:4" s="73" customFormat="1" ht="23.25" customHeight="1" x14ac:dyDescent="0.25">
      <c r="B4" s="170" t="s">
        <v>153</v>
      </c>
      <c r="C4" s="171"/>
      <c r="D4" s="172"/>
    </row>
    <row r="5" spans="2:4" s="73" customFormat="1" ht="23.25" customHeight="1" x14ac:dyDescent="0.25">
      <c r="B5" s="93" t="s">
        <v>10</v>
      </c>
      <c r="C5" s="94" t="s">
        <v>57</v>
      </c>
      <c r="D5" s="95" t="s">
        <v>5</v>
      </c>
    </row>
    <row r="6" spans="2:4" s="73" customFormat="1" ht="23.25" customHeight="1" thickBot="1" x14ac:dyDescent="0.3">
      <c r="B6" s="192"/>
      <c r="C6" s="193"/>
      <c r="D6" s="19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2"/>
  <dimension ref="B2:D6"/>
  <sheetViews>
    <sheetView showGridLines="0" showZeros="0" topLeftCell="B1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3.25" customHeight="1" x14ac:dyDescent="0.25">
      <c r="B3" s="167" t="s">
        <v>85</v>
      </c>
      <c r="C3" s="168"/>
      <c r="D3" s="169"/>
    </row>
    <row r="4" spans="2:4" s="73" customFormat="1" ht="23.25" customHeight="1" x14ac:dyDescent="0.25">
      <c r="B4" s="170" t="s">
        <v>153</v>
      </c>
      <c r="C4" s="171"/>
      <c r="D4" s="172"/>
    </row>
    <row r="5" spans="2:4" s="73" customFormat="1" ht="23.25" customHeight="1" x14ac:dyDescent="0.25">
      <c r="B5" s="93" t="s">
        <v>10</v>
      </c>
      <c r="C5" s="94" t="s">
        <v>57</v>
      </c>
      <c r="D5" s="95" t="s">
        <v>5</v>
      </c>
    </row>
    <row r="6" spans="2:4" s="73" customFormat="1" ht="23.25" customHeight="1" thickBot="1" x14ac:dyDescent="0.3">
      <c r="B6" s="99"/>
      <c r="C6" s="104"/>
      <c r="D6" s="10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3"/>
  <dimension ref="B2:D10"/>
  <sheetViews>
    <sheetView showGridLines="0" showZeros="0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3.25" customHeight="1" x14ac:dyDescent="0.25">
      <c r="B3" s="167" t="s">
        <v>86</v>
      </c>
      <c r="C3" s="168"/>
      <c r="D3" s="169"/>
    </row>
    <row r="4" spans="2:4" s="73" customFormat="1" ht="23.25" customHeight="1" x14ac:dyDescent="0.25">
      <c r="B4" s="170" t="s">
        <v>153</v>
      </c>
      <c r="C4" s="171"/>
      <c r="D4" s="172"/>
    </row>
    <row r="5" spans="2:4" s="73" customFormat="1" ht="23.25" customHeight="1" x14ac:dyDescent="0.25">
      <c r="B5" s="93" t="s">
        <v>10</v>
      </c>
      <c r="C5" s="94" t="s">
        <v>57</v>
      </c>
      <c r="D5" s="95" t="s">
        <v>5</v>
      </c>
    </row>
    <row r="6" spans="2:4" s="73" customFormat="1" ht="23.25" customHeight="1" x14ac:dyDescent="0.25">
      <c r="B6" s="96" t="s">
        <v>151</v>
      </c>
      <c r="C6" s="97">
        <v>1.5972222222222199E-3</v>
      </c>
      <c r="D6" s="98">
        <v>0.38764044943820197</v>
      </c>
    </row>
    <row r="7" spans="2:4" s="73" customFormat="1" ht="23.25" customHeight="1" x14ac:dyDescent="0.25">
      <c r="B7" s="96" t="s">
        <v>192</v>
      </c>
      <c r="C7" s="97">
        <v>8.7962962962963005E-4</v>
      </c>
      <c r="D7" s="98">
        <v>0.213483146067416</v>
      </c>
    </row>
    <row r="8" spans="2:4" s="73" customFormat="1" ht="23.25" customHeight="1" x14ac:dyDescent="0.25">
      <c r="B8" s="96" t="s">
        <v>200</v>
      </c>
      <c r="C8" s="97">
        <v>7.1759259259259302E-4</v>
      </c>
      <c r="D8" s="98">
        <v>0.174157303370786</v>
      </c>
    </row>
    <row r="9" spans="2:4" s="73" customFormat="1" ht="23.25" customHeight="1" x14ac:dyDescent="0.25">
      <c r="B9" s="96" t="s">
        <v>71</v>
      </c>
      <c r="C9" s="97">
        <v>6.2500000000000001E-4</v>
      </c>
      <c r="D9" s="98">
        <v>0.151685393258427</v>
      </c>
    </row>
    <row r="10" spans="2:4" s="73" customFormat="1" ht="23.25" customHeight="1" thickBot="1" x14ac:dyDescent="0.3">
      <c r="B10" s="99" t="s">
        <v>112</v>
      </c>
      <c r="C10" s="100">
        <v>3.00925925925926E-4</v>
      </c>
      <c r="D10" s="101">
        <v>7.3033707865168496E-2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6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4"/>
  <dimension ref="B2:D6"/>
  <sheetViews>
    <sheetView showGridLines="0" showZeros="0" topLeftCell="B1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2" customFormat="1" ht="23.25" customHeight="1" x14ac:dyDescent="0.25">
      <c r="B3" s="173" t="s">
        <v>87</v>
      </c>
      <c r="C3" s="174"/>
      <c r="D3" s="175"/>
    </row>
    <row r="4" spans="2:4" s="72" customFormat="1" ht="23.25" customHeight="1" x14ac:dyDescent="0.25">
      <c r="B4" s="176" t="s">
        <v>153</v>
      </c>
      <c r="C4" s="177"/>
      <c r="D4" s="178"/>
    </row>
    <row r="5" spans="2:4" s="72" customFormat="1" ht="23.25" customHeight="1" x14ac:dyDescent="0.25">
      <c r="B5" s="89" t="s">
        <v>10</v>
      </c>
      <c r="C5" s="90" t="s">
        <v>57</v>
      </c>
      <c r="D5" s="91" t="s">
        <v>5</v>
      </c>
    </row>
    <row r="6" spans="2:4" s="72" customFormat="1" ht="23.25" customHeight="1" thickBot="1" x14ac:dyDescent="0.3">
      <c r="B6" s="92"/>
      <c r="C6" s="102"/>
      <c r="D6" s="103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5"/>
  <dimension ref="B2:D10"/>
  <sheetViews>
    <sheetView showGridLines="0" showZeros="0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3.25" customHeight="1" x14ac:dyDescent="0.25">
      <c r="B3" s="167" t="s">
        <v>88</v>
      </c>
      <c r="C3" s="168"/>
      <c r="D3" s="169"/>
    </row>
    <row r="4" spans="2:4" s="73" customFormat="1" ht="23.25" customHeight="1" x14ac:dyDescent="0.25">
      <c r="B4" s="170" t="s">
        <v>153</v>
      </c>
      <c r="C4" s="171"/>
      <c r="D4" s="172"/>
    </row>
    <row r="5" spans="2:4" s="73" customFormat="1" ht="23.25" customHeight="1" x14ac:dyDescent="0.25">
      <c r="B5" s="93" t="s">
        <v>10</v>
      </c>
      <c r="C5" s="94" t="s">
        <v>57</v>
      </c>
      <c r="D5" s="95" t="s">
        <v>5</v>
      </c>
    </row>
    <row r="6" spans="2:4" s="73" customFormat="1" ht="23.25" customHeight="1" x14ac:dyDescent="0.25">
      <c r="B6" s="96" t="s">
        <v>113</v>
      </c>
      <c r="C6" s="97">
        <v>6.4351851851851896E-3</v>
      </c>
      <c r="D6" s="98">
        <v>0.243859649122807</v>
      </c>
    </row>
    <row r="7" spans="2:4" s="73" customFormat="1" ht="23.25" customHeight="1" x14ac:dyDescent="0.25">
      <c r="B7" s="96" t="s">
        <v>130</v>
      </c>
      <c r="C7" s="97">
        <v>5.8796296296296296E-3</v>
      </c>
      <c r="D7" s="98">
        <v>0.22280701754386001</v>
      </c>
    </row>
    <row r="8" spans="2:4" s="73" customFormat="1" ht="23.25" customHeight="1" x14ac:dyDescent="0.25">
      <c r="B8" s="96" t="s">
        <v>75</v>
      </c>
      <c r="C8" s="97">
        <v>5.37037037037037E-3</v>
      </c>
      <c r="D8" s="98">
        <v>0.203508771929825</v>
      </c>
    </row>
    <row r="9" spans="2:4" s="73" customFormat="1" ht="23.25" customHeight="1" x14ac:dyDescent="0.25">
      <c r="B9" s="96" t="s">
        <v>114</v>
      </c>
      <c r="C9" s="97">
        <v>4.4212962962962999E-3</v>
      </c>
      <c r="D9" s="98">
        <v>0.16754385964912299</v>
      </c>
    </row>
    <row r="10" spans="2:4" s="73" customFormat="1" ht="23.25" customHeight="1" thickBot="1" x14ac:dyDescent="0.3">
      <c r="B10" s="122" t="s">
        <v>135</v>
      </c>
      <c r="C10" s="123">
        <v>4.2824074074074101E-3</v>
      </c>
      <c r="D10" s="124">
        <v>0.162280701754386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/>
  <dimension ref="B2:D6"/>
  <sheetViews>
    <sheetView showGridLines="0" showZeros="0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3.25" customHeight="1" x14ac:dyDescent="0.25">
      <c r="B3" s="167" t="s">
        <v>89</v>
      </c>
      <c r="C3" s="168"/>
      <c r="D3" s="169"/>
    </row>
    <row r="4" spans="2:4" s="73" customFormat="1" ht="23.25" customHeight="1" x14ac:dyDescent="0.25">
      <c r="B4" s="170" t="s">
        <v>153</v>
      </c>
      <c r="C4" s="171"/>
      <c r="D4" s="172"/>
    </row>
    <row r="5" spans="2:4" s="73" customFormat="1" ht="23.25" customHeight="1" x14ac:dyDescent="0.25">
      <c r="B5" s="93" t="s">
        <v>10</v>
      </c>
      <c r="C5" s="94" t="s">
        <v>57</v>
      </c>
      <c r="D5" s="95" t="s">
        <v>5</v>
      </c>
    </row>
    <row r="6" spans="2:4" s="73" customFormat="1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/>
  <dimension ref="B2:D6"/>
  <sheetViews>
    <sheetView showGridLines="0" showZeros="0" zoomScale="60" zoomScaleNormal="60" zoomScaleSheetLayoutView="10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3" customFormat="1" ht="23.25" customHeight="1" x14ac:dyDescent="0.25">
      <c r="B3" s="167" t="s">
        <v>90</v>
      </c>
      <c r="C3" s="168"/>
      <c r="D3" s="169"/>
    </row>
    <row r="4" spans="2:4" s="73" customFormat="1" ht="23.25" customHeight="1" x14ac:dyDescent="0.25">
      <c r="B4" s="170" t="s">
        <v>153</v>
      </c>
      <c r="C4" s="171"/>
      <c r="D4" s="172"/>
    </row>
    <row r="5" spans="2:4" s="73" customFormat="1" ht="23.25" customHeight="1" x14ac:dyDescent="0.25">
      <c r="B5" s="93" t="s">
        <v>10</v>
      </c>
      <c r="C5" s="94" t="s">
        <v>57</v>
      </c>
      <c r="D5" s="95" t="s">
        <v>5</v>
      </c>
    </row>
    <row r="6" spans="2:4" s="73" customFormat="1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19"/>
  <sheetViews>
    <sheetView showZeros="0" workbookViewId="0">
      <selection activeCell="A24" sqref="A24:O55"/>
    </sheetView>
  </sheetViews>
  <sheetFormatPr defaultRowHeight="15" x14ac:dyDescent="0.25"/>
  <cols>
    <col min="1" max="1" width="39.28515625" bestFit="1" customWidth="1"/>
    <col min="2" max="2" width="17.140625" customWidth="1"/>
  </cols>
  <sheetData>
    <row r="1" spans="1:16" x14ac:dyDescent="0.25">
      <c r="A1" t="s">
        <v>93</v>
      </c>
      <c r="B1" t="s">
        <v>94</v>
      </c>
      <c r="C1" t="s">
        <v>95</v>
      </c>
      <c r="D1" t="s">
        <v>96</v>
      </c>
      <c r="E1" t="s">
        <v>97</v>
      </c>
      <c r="F1" t="s">
        <v>98</v>
      </c>
      <c r="G1" t="s">
        <v>99</v>
      </c>
      <c r="H1" t="s">
        <v>100</v>
      </c>
      <c r="I1" t="s">
        <v>101</v>
      </c>
      <c r="J1" t="s">
        <v>102</v>
      </c>
      <c r="K1" t="s">
        <v>103</v>
      </c>
      <c r="L1" t="s">
        <v>104</v>
      </c>
      <c r="M1" t="s">
        <v>105</v>
      </c>
      <c r="N1" t="s">
        <v>106</v>
      </c>
      <c r="O1" t="s">
        <v>107</v>
      </c>
      <c r="P1" t="s">
        <v>108</v>
      </c>
    </row>
    <row r="2" spans="1:16" x14ac:dyDescent="0.25">
      <c r="A2" t="s">
        <v>37</v>
      </c>
      <c r="B2">
        <v>0</v>
      </c>
      <c r="C2">
        <v>5.6712962962962999E-4</v>
      </c>
      <c r="D2">
        <v>1.15740740740741E-4</v>
      </c>
      <c r="E2">
        <v>2.19907407407407E-4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1.9212962962963001E-3</v>
      </c>
      <c r="N2">
        <v>1.6782407407407399E-3</v>
      </c>
      <c r="O2">
        <v>9.1435185185185196E-4</v>
      </c>
      <c r="P2">
        <v>2.88194444444444E-3</v>
      </c>
    </row>
    <row r="3" spans="1:16" x14ac:dyDescent="0.25">
      <c r="A3" t="s">
        <v>110</v>
      </c>
      <c r="B3">
        <v>0</v>
      </c>
      <c r="C3">
        <v>6.7129629629629603E-4</v>
      </c>
      <c r="D3">
        <v>1.1226851851851901E-3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4.8611111111111099E-4</v>
      </c>
      <c r="O3">
        <v>1.04166666666667E-4</v>
      </c>
      <c r="P3">
        <v>1.1574074074074099E-3</v>
      </c>
    </row>
    <row r="4" spans="1:16" x14ac:dyDescent="0.25">
      <c r="A4" t="s">
        <v>48</v>
      </c>
      <c r="B4">
        <v>0</v>
      </c>
      <c r="C4">
        <v>6.1342592592592601E-4</v>
      </c>
      <c r="D4">
        <v>8.5648148148148205E-4</v>
      </c>
      <c r="E4">
        <v>1.8518518518518501E-4</v>
      </c>
      <c r="F4">
        <v>1.21527777777778E-3</v>
      </c>
      <c r="G4">
        <v>6.2500000000000001E-4</v>
      </c>
      <c r="H4">
        <v>0</v>
      </c>
      <c r="I4">
        <v>0</v>
      </c>
      <c r="J4">
        <v>0</v>
      </c>
      <c r="K4">
        <v>0</v>
      </c>
      <c r="L4">
        <v>0</v>
      </c>
      <c r="M4">
        <v>3.8888888888888901E-3</v>
      </c>
      <c r="N4">
        <v>1.05324074074074E-3</v>
      </c>
      <c r="O4">
        <v>3.7037037037037003E-4</v>
      </c>
      <c r="P4">
        <v>2.88194444444444E-3</v>
      </c>
    </row>
    <row r="5" spans="1:16" x14ac:dyDescent="0.25">
      <c r="A5" t="s">
        <v>11</v>
      </c>
      <c r="B5">
        <v>0</v>
      </c>
      <c r="C5">
        <v>2.19907407407407E-4</v>
      </c>
      <c r="D5">
        <v>6.3657407407407402E-4</v>
      </c>
      <c r="E5">
        <v>0</v>
      </c>
      <c r="F5">
        <v>7.2916666666666703E-4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3.04398148148148E-3</v>
      </c>
      <c r="N5">
        <v>8.7962962962963005E-4</v>
      </c>
      <c r="O5">
        <v>3.3564814814814801E-4</v>
      </c>
      <c r="P5">
        <v>2.1296296296296302E-3</v>
      </c>
    </row>
    <row r="6" spans="1:16" x14ac:dyDescent="0.25">
      <c r="A6" t="s">
        <v>12</v>
      </c>
      <c r="B6">
        <v>0</v>
      </c>
      <c r="C6">
        <v>0</v>
      </c>
      <c r="D6">
        <v>1.2615740740740699E-3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6.7129629629629603E-4</v>
      </c>
      <c r="N6">
        <v>4.3981481481481503E-4</v>
      </c>
      <c r="O6">
        <v>1.9675925925925899E-4</v>
      </c>
      <c r="P6">
        <v>6.4814814814814802E-4</v>
      </c>
    </row>
    <row r="7" spans="1:16" x14ac:dyDescent="0.25">
      <c r="A7" t="s">
        <v>127</v>
      </c>
      <c r="B7">
        <v>0</v>
      </c>
      <c r="C7">
        <v>0</v>
      </c>
      <c r="D7">
        <v>5.5555555555555599E-4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3.1250000000000001E-4</v>
      </c>
      <c r="N7">
        <v>3.5879629629629602E-4</v>
      </c>
      <c r="O7">
        <v>1.2731481481481499E-4</v>
      </c>
      <c r="P7">
        <v>9.1435185185185196E-4</v>
      </c>
    </row>
    <row r="8" spans="1:16" x14ac:dyDescent="0.25">
      <c r="A8" t="s">
        <v>116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8.1018518518518503E-5</v>
      </c>
      <c r="P8">
        <v>1.15740740740741E-4</v>
      </c>
    </row>
    <row r="9" spans="1:16" x14ac:dyDescent="0.25">
      <c r="A9" t="s">
        <v>117</v>
      </c>
      <c r="B9">
        <v>0</v>
      </c>
      <c r="C9">
        <v>2.7777777777777799E-4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1.8518518518518501E-4</v>
      </c>
      <c r="O9">
        <v>1.2731481481481499E-4</v>
      </c>
      <c r="P9">
        <v>1.8518518518518501E-4</v>
      </c>
    </row>
    <row r="10" spans="1:16" x14ac:dyDescent="0.25">
      <c r="A10" t="s">
        <v>152</v>
      </c>
      <c r="B10">
        <v>0</v>
      </c>
      <c r="C10">
        <v>0</v>
      </c>
      <c r="D10">
        <v>0</v>
      </c>
      <c r="E10">
        <v>0</v>
      </c>
      <c r="F10">
        <v>9.1435185185185196E-4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</row>
    <row r="11" spans="1:16" x14ac:dyDescent="0.25">
      <c r="A11" t="s">
        <v>141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8.4490740740740696E-4</v>
      </c>
      <c r="N11">
        <v>1.6203703703703701E-4</v>
      </c>
      <c r="O11">
        <v>5.78703703703704E-5</v>
      </c>
      <c r="P11">
        <v>2.5462962962962999E-4</v>
      </c>
    </row>
    <row r="12" spans="1:16" x14ac:dyDescent="0.25">
      <c r="A12" t="s">
        <v>128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 x14ac:dyDescent="0.25">
      <c r="A13" t="s">
        <v>13</v>
      </c>
      <c r="B13">
        <v>0</v>
      </c>
      <c r="C13">
        <v>5.32407407407407E-4</v>
      </c>
      <c r="D13">
        <v>0</v>
      </c>
      <c r="E13">
        <v>0</v>
      </c>
      <c r="F13">
        <v>1.2268518518518501E-3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6.7129629629629603E-4</v>
      </c>
      <c r="N13">
        <v>3.2407407407407401E-4</v>
      </c>
      <c r="O13">
        <v>0</v>
      </c>
      <c r="P13">
        <v>7.7546296296296304E-4</v>
      </c>
    </row>
    <row r="14" spans="1:16" x14ac:dyDescent="0.25">
      <c r="A14" t="s">
        <v>15</v>
      </c>
      <c r="B14">
        <v>0</v>
      </c>
      <c r="C14">
        <v>1.58564814814815E-3</v>
      </c>
      <c r="D14">
        <v>4.2824074074074101E-3</v>
      </c>
      <c r="E14">
        <v>3.4722222222222202E-4</v>
      </c>
      <c r="F14">
        <v>1.33101851851852E-3</v>
      </c>
      <c r="G14">
        <v>1.0879629629629601E-3</v>
      </c>
      <c r="H14">
        <v>0</v>
      </c>
      <c r="I14">
        <v>0</v>
      </c>
      <c r="J14">
        <v>1.6203703703703701E-4</v>
      </c>
      <c r="K14">
        <v>0</v>
      </c>
      <c r="L14">
        <v>0</v>
      </c>
      <c r="M14">
        <v>1.9444444444444401E-3</v>
      </c>
      <c r="N14">
        <v>2.0370370370370399E-3</v>
      </c>
      <c r="O14">
        <v>1.63194444444444E-3</v>
      </c>
      <c r="P14">
        <v>5.48611111111111E-3</v>
      </c>
    </row>
    <row r="15" spans="1:16" x14ac:dyDescent="0.25">
      <c r="A15" t="s">
        <v>16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4.0509259259259301E-4</v>
      </c>
      <c r="O15">
        <v>3.3564814814814801E-4</v>
      </c>
      <c r="P15">
        <v>6.01851851851852E-4</v>
      </c>
    </row>
    <row r="16" spans="1:16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2.4305555555555601E-4</v>
      </c>
      <c r="O16">
        <v>2.5462962962962999E-4</v>
      </c>
      <c r="P16">
        <v>2.31481481481481E-4</v>
      </c>
    </row>
    <row r="17" spans="1:16" x14ac:dyDescent="0.25">
      <c r="A17" t="s">
        <v>18</v>
      </c>
      <c r="B17">
        <v>0</v>
      </c>
      <c r="C17">
        <v>4.0277777777777803E-3</v>
      </c>
      <c r="D17">
        <v>7.1990740740740704E-3</v>
      </c>
      <c r="E17">
        <v>4.3981481481481503E-4</v>
      </c>
      <c r="F17">
        <v>1.2962962962962999E-3</v>
      </c>
      <c r="G17">
        <v>2.7777777777777799E-4</v>
      </c>
      <c r="H17">
        <v>0</v>
      </c>
      <c r="I17">
        <v>0</v>
      </c>
      <c r="J17">
        <v>1.6203703703703701E-4</v>
      </c>
      <c r="K17">
        <v>0</v>
      </c>
      <c r="L17">
        <v>0</v>
      </c>
      <c r="M17">
        <v>7.2685185185185196E-3</v>
      </c>
      <c r="N17">
        <v>7.5231481481481503E-4</v>
      </c>
      <c r="O17">
        <v>5.32407407407407E-4</v>
      </c>
      <c r="P17">
        <v>2.1527777777777799E-3</v>
      </c>
    </row>
    <row r="18" spans="1:16" x14ac:dyDescent="0.25">
      <c r="A18" t="s">
        <v>19</v>
      </c>
      <c r="B18">
        <v>0</v>
      </c>
      <c r="C18">
        <v>2.48842592592593E-3</v>
      </c>
      <c r="D18">
        <v>3.5185185185185202E-3</v>
      </c>
      <c r="E18">
        <v>0</v>
      </c>
      <c r="F18">
        <v>5.78703703703704E-4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4.05092592592593E-3</v>
      </c>
      <c r="N18">
        <v>6.9444444444444404E-4</v>
      </c>
      <c r="O18">
        <v>2.31481481481481E-4</v>
      </c>
      <c r="P18">
        <v>1.55092592592593E-3</v>
      </c>
    </row>
    <row r="19" spans="1:16" x14ac:dyDescent="0.25">
      <c r="A19" t="s">
        <v>20</v>
      </c>
      <c r="C19">
        <v>1.1574074074074073E-3</v>
      </c>
      <c r="N19">
        <v>3.3564814814814818E-4</v>
      </c>
      <c r="O19">
        <v>1.7361111111111112E-4</v>
      </c>
      <c r="P19">
        <v>4.7453703703703709E-4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J19"/>
  <sheetViews>
    <sheetView showZeros="0" workbookViewId="0">
      <selection activeCell="A27" sqref="A27:D51"/>
    </sheetView>
  </sheetViews>
  <sheetFormatPr defaultRowHeight="15" x14ac:dyDescent="0.25"/>
  <cols>
    <col min="1" max="1" width="40.5703125" style="69" bestFit="1" customWidth="1"/>
    <col min="2" max="16384" width="9.140625" style="69"/>
  </cols>
  <sheetData>
    <row r="1" spans="1:10" x14ac:dyDescent="0.25">
      <c r="A1" s="69" t="s">
        <v>54</v>
      </c>
      <c r="B1" s="69" t="s">
        <v>55</v>
      </c>
      <c r="C1" s="69" t="s">
        <v>56</v>
      </c>
      <c r="D1" s="69" t="s">
        <v>91</v>
      </c>
      <c r="E1" s="69" t="s">
        <v>92</v>
      </c>
    </row>
    <row r="2" spans="1:10" x14ac:dyDescent="0.25">
      <c r="A2" s="69" t="s">
        <v>37</v>
      </c>
      <c r="B2" s="69">
        <v>4.6064814814814796E-3</v>
      </c>
      <c r="C2" s="69">
        <v>8.6805555555555605E-4</v>
      </c>
      <c r="D2" s="70">
        <v>0.84143763213530698</v>
      </c>
      <c r="E2" s="70">
        <v>0.15856236786469299</v>
      </c>
    </row>
    <row r="3" spans="1:10" x14ac:dyDescent="0.25">
      <c r="A3" s="69" t="s">
        <v>110</v>
      </c>
      <c r="B3" s="69">
        <v>1.74768518518519E-3</v>
      </c>
      <c r="C3" s="69">
        <v>0</v>
      </c>
      <c r="D3" s="70">
        <v>1</v>
      </c>
      <c r="E3" s="70">
        <v>0</v>
      </c>
    </row>
    <row r="4" spans="1:10" x14ac:dyDescent="0.25">
      <c r="A4" s="69" t="s">
        <v>48</v>
      </c>
      <c r="B4" s="69">
        <v>4.0046296296296297E-3</v>
      </c>
      <c r="C4" s="69">
        <v>3.00925925925926E-4</v>
      </c>
      <c r="D4" s="70">
        <v>0.93010752688172005</v>
      </c>
      <c r="E4" s="70">
        <v>6.9892473118279605E-2</v>
      </c>
    </row>
    <row r="5" spans="1:10" x14ac:dyDescent="0.25">
      <c r="A5" s="69" t="s">
        <v>11</v>
      </c>
      <c r="B5" s="69">
        <v>2.3148148148148099E-3</v>
      </c>
      <c r="C5" s="69">
        <v>1.03009259259259E-3</v>
      </c>
      <c r="D5" s="70">
        <v>0.69204152249134998</v>
      </c>
      <c r="E5" s="70">
        <v>0.30795847750865102</v>
      </c>
    </row>
    <row r="6" spans="1:10" x14ac:dyDescent="0.25">
      <c r="A6" s="69" t="s">
        <v>12</v>
      </c>
      <c r="B6" s="69">
        <v>0</v>
      </c>
      <c r="C6" s="69">
        <v>1.2847222222222201E-3</v>
      </c>
      <c r="D6" s="70">
        <v>0</v>
      </c>
      <c r="E6" s="70">
        <v>1</v>
      </c>
    </row>
    <row r="7" spans="1:10" x14ac:dyDescent="0.25">
      <c r="A7" s="69" t="s">
        <v>127</v>
      </c>
      <c r="B7" s="69">
        <v>1.4004629629629599E-3</v>
      </c>
      <c r="C7" s="69">
        <v>0</v>
      </c>
      <c r="D7" s="70">
        <v>1</v>
      </c>
      <c r="E7" s="70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</row>
    <row r="8" spans="1:10" x14ac:dyDescent="0.25">
      <c r="A8" s="69" t="s">
        <v>116</v>
      </c>
      <c r="B8" s="69">
        <v>1.9675925925925899E-4</v>
      </c>
      <c r="C8" s="69">
        <v>0</v>
      </c>
      <c r="D8" s="70">
        <v>1</v>
      </c>
      <c r="E8" s="70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</row>
    <row r="9" spans="1:10" x14ac:dyDescent="0.25">
      <c r="A9" s="69" t="s">
        <v>117</v>
      </c>
      <c r="B9" s="69">
        <v>4.9768518518518499E-4</v>
      </c>
      <c r="C9" s="69">
        <v>0</v>
      </c>
      <c r="D9" s="70">
        <v>1</v>
      </c>
      <c r="E9" s="70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</row>
    <row r="10" spans="1:10" x14ac:dyDescent="0.25">
      <c r="A10" s="69" t="s">
        <v>152</v>
      </c>
      <c r="B10" s="69">
        <v>0</v>
      </c>
      <c r="C10" s="69">
        <v>0</v>
      </c>
      <c r="D10" s="70">
        <v>0</v>
      </c>
      <c r="E10" s="70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</row>
    <row r="11" spans="1:10" x14ac:dyDescent="0.25">
      <c r="A11" s="69" t="s">
        <v>141</v>
      </c>
      <c r="B11" s="69">
        <v>0</v>
      </c>
      <c r="C11" s="69">
        <v>4.7453703703703698E-4</v>
      </c>
      <c r="D11" s="70">
        <v>0</v>
      </c>
      <c r="E11" s="70">
        <v>1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</row>
    <row r="12" spans="1:10" x14ac:dyDescent="0.25">
      <c r="A12" s="69" t="s">
        <v>128</v>
      </c>
      <c r="B12" s="69">
        <v>0</v>
      </c>
      <c r="C12" s="69">
        <v>0</v>
      </c>
      <c r="D12" s="70">
        <v>0</v>
      </c>
      <c r="E12" s="70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</row>
    <row r="13" spans="1:10" x14ac:dyDescent="0.25">
      <c r="A13" s="69" t="s">
        <v>13</v>
      </c>
      <c r="B13" s="69">
        <v>9.3749999999999997E-4</v>
      </c>
      <c r="C13" s="69">
        <v>1.6203703703703701E-4</v>
      </c>
      <c r="D13" s="70">
        <v>0.85263157894736896</v>
      </c>
      <c r="E13" s="70">
        <v>0.14736842105263201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</row>
    <row r="14" spans="1:10" x14ac:dyDescent="0.25">
      <c r="A14" s="69" t="s">
        <v>15</v>
      </c>
      <c r="B14" s="69">
        <v>9.1550925925925897E-3</v>
      </c>
      <c r="C14" s="69">
        <v>0</v>
      </c>
      <c r="D14" s="70">
        <v>1</v>
      </c>
      <c r="E14" s="70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</row>
    <row r="15" spans="1:10" x14ac:dyDescent="0.25">
      <c r="A15" s="69" t="s">
        <v>16</v>
      </c>
      <c r="B15" s="69">
        <v>0</v>
      </c>
      <c r="C15" s="69">
        <v>1.3425925925925901E-3</v>
      </c>
      <c r="D15" s="70">
        <v>0</v>
      </c>
      <c r="E15" s="70">
        <v>1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</row>
    <row r="16" spans="1:10" x14ac:dyDescent="0.25">
      <c r="A16" s="69" t="s">
        <v>17</v>
      </c>
      <c r="B16" s="69">
        <v>7.2916666666666703E-4</v>
      </c>
      <c r="C16" s="69">
        <v>0</v>
      </c>
      <c r="D16" s="70">
        <v>1</v>
      </c>
      <c r="E16" s="70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</row>
    <row r="17" spans="1:10" x14ac:dyDescent="0.25">
      <c r="A17" s="69" t="s">
        <v>18</v>
      </c>
      <c r="B17" s="69">
        <v>3.4375E-3</v>
      </c>
      <c r="C17" s="69">
        <v>0</v>
      </c>
      <c r="D17" s="70">
        <v>1</v>
      </c>
      <c r="E17" s="70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</row>
    <row r="18" spans="1:10" x14ac:dyDescent="0.25">
      <c r="A18" s="69" t="s">
        <v>19</v>
      </c>
      <c r="B18" s="69">
        <v>9.8379629629629598E-4</v>
      </c>
      <c r="C18" s="69">
        <v>1.49305555555556E-3</v>
      </c>
      <c r="D18" s="69">
        <v>0.39719626168224298</v>
      </c>
      <c r="E18" s="69">
        <v>0.60280373831775702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</row>
    <row r="19" spans="1:10" x14ac:dyDescent="0.25">
      <c r="A19" s="69" t="s">
        <v>20</v>
      </c>
      <c r="B19" s="69">
        <v>9.8379629629629642E-4</v>
      </c>
      <c r="C19" s="69">
        <v>0</v>
      </c>
      <c r="D19" s="70">
        <v>1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J19"/>
  <sheetViews>
    <sheetView showZeros="0" workbookViewId="0">
      <selection activeCell="A10" sqref="A10"/>
    </sheetView>
  </sheetViews>
  <sheetFormatPr defaultRowHeight="15" x14ac:dyDescent="0.25"/>
  <cols>
    <col min="1" max="16384" width="9.140625" style="69"/>
  </cols>
  <sheetData>
    <row r="1" spans="1:10" x14ac:dyDescent="0.25">
      <c r="A1" s="69" t="s">
        <v>54</v>
      </c>
      <c r="B1" s="69" t="s">
        <v>55</v>
      </c>
      <c r="C1" s="69" t="s">
        <v>56</v>
      </c>
      <c r="D1" s="69" t="s">
        <v>91</v>
      </c>
      <c r="E1" s="69" t="s">
        <v>92</v>
      </c>
    </row>
    <row r="2" spans="1:10" x14ac:dyDescent="0.25">
      <c r="A2" s="69" t="s">
        <v>37</v>
      </c>
      <c r="B2" s="69">
        <v>0</v>
      </c>
      <c r="C2" s="69">
        <v>0</v>
      </c>
      <c r="D2" s="70">
        <v>0</v>
      </c>
      <c r="E2" s="70">
        <v>0</v>
      </c>
    </row>
    <row r="3" spans="1:10" x14ac:dyDescent="0.25">
      <c r="A3" s="69" t="s">
        <v>110</v>
      </c>
      <c r="B3" s="69">
        <v>0</v>
      </c>
      <c r="C3" s="69">
        <v>0</v>
      </c>
      <c r="D3" s="70">
        <v>0</v>
      </c>
      <c r="E3" s="70">
        <v>0</v>
      </c>
    </row>
    <row r="4" spans="1:10" x14ac:dyDescent="0.25">
      <c r="A4" s="69" t="s">
        <v>48</v>
      </c>
      <c r="B4" s="69">
        <v>0</v>
      </c>
      <c r="C4" s="69">
        <v>0</v>
      </c>
      <c r="D4" s="70">
        <v>0</v>
      </c>
      <c r="E4" s="70">
        <v>0</v>
      </c>
    </row>
    <row r="5" spans="1:10" x14ac:dyDescent="0.25">
      <c r="A5" s="69" t="s">
        <v>11</v>
      </c>
      <c r="B5" s="69">
        <v>0</v>
      </c>
      <c r="C5" s="69">
        <v>0</v>
      </c>
      <c r="D5" s="70">
        <v>0</v>
      </c>
      <c r="E5" s="70">
        <v>0</v>
      </c>
    </row>
    <row r="6" spans="1:10" x14ac:dyDescent="0.25">
      <c r="A6" s="69" t="s">
        <v>12</v>
      </c>
      <c r="B6" s="69">
        <v>0</v>
      </c>
      <c r="C6" s="69">
        <v>0</v>
      </c>
      <c r="D6" s="70">
        <v>0</v>
      </c>
      <c r="E6" s="70">
        <v>0</v>
      </c>
    </row>
    <row r="7" spans="1:10" x14ac:dyDescent="0.25">
      <c r="A7" s="69" t="s">
        <v>127</v>
      </c>
      <c r="B7" s="69">
        <v>0</v>
      </c>
      <c r="C7" s="69">
        <v>0</v>
      </c>
      <c r="D7" s="70">
        <v>0</v>
      </c>
      <c r="E7" s="70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</row>
    <row r="8" spans="1:10" x14ac:dyDescent="0.25">
      <c r="A8" s="69" t="s">
        <v>116</v>
      </c>
      <c r="B8" s="69">
        <v>0</v>
      </c>
      <c r="C8" s="69">
        <v>0</v>
      </c>
      <c r="D8" s="70">
        <v>0</v>
      </c>
      <c r="E8" s="70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</row>
    <row r="9" spans="1:10" x14ac:dyDescent="0.25">
      <c r="A9" s="69" t="s">
        <v>117</v>
      </c>
      <c r="B9" s="69">
        <v>0</v>
      </c>
      <c r="C9" s="69">
        <v>0</v>
      </c>
      <c r="D9" s="70">
        <v>0</v>
      </c>
      <c r="E9" s="70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</row>
    <row r="10" spans="1:10" x14ac:dyDescent="0.25">
      <c r="A10" s="69" t="s">
        <v>152</v>
      </c>
      <c r="B10" s="69">
        <v>0</v>
      </c>
      <c r="C10" s="69">
        <v>0</v>
      </c>
      <c r="D10" s="70">
        <v>0</v>
      </c>
      <c r="E10" s="70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</row>
    <row r="11" spans="1:10" x14ac:dyDescent="0.25">
      <c r="A11" s="69" t="s">
        <v>141</v>
      </c>
      <c r="B11" s="69">
        <v>0</v>
      </c>
      <c r="C11" s="69">
        <v>0</v>
      </c>
      <c r="D11" s="70">
        <v>0</v>
      </c>
      <c r="E11" s="70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</row>
    <row r="12" spans="1:10" x14ac:dyDescent="0.25">
      <c r="A12" s="69" t="s">
        <v>128</v>
      </c>
      <c r="B12" s="69">
        <v>0</v>
      </c>
      <c r="C12" s="69">
        <v>0</v>
      </c>
      <c r="D12" s="70">
        <v>0</v>
      </c>
      <c r="E12" s="70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</row>
    <row r="13" spans="1:10" x14ac:dyDescent="0.25">
      <c r="A13" s="69" t="s">
        <v>13</v>
      </c>
      <c r="B13" s="69">
        <v>0</v>
      </c>
      <c r="C13" s="69">
        <v>0</v>
      </c>
      <c r="D13" s="70">
        <v>0</v>
      </c>
      <c r="E13" s="70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</row>
    <row r="14" spans="1:10" x14ac:dyDescent="0.25">
      <c r="A14" s="69" t="s">
        <v>15</v>
      </c>
      <c r="B14" s="69">
        <v>1.6203703703703701E-4</v>
      </c>
      <c r="C14" s="69">
        <v>0</v>
      </c>
      <c r="D14" s="70">
        <v>1</v>
      </c>
      <c r="E14" s="70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</row>
    <row r="15" spans="1:10" x14ac:dyDescent="0.25">
      <c r="A15" s="69" t="s">
        <v>16</v>
      </c>
      <c r="B15" s="69">
        <v>0</v>
      </c>
      <c r="C15" s="69">
        <v>0</v>
      </c>
      <c r="D15" s="70">
        <v>0</v>
      </c>
      <c r="E15" s="70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</row>
    <row r="16" spans="1:10" x14ac:dyDescent="0.25">
      <c r="A16" s="69" t="s">
        <v>17</v>
      </c>
      <c r="B16" s="69">
        <v>0</v>
      </c>
      <c r="C16" s="69">
        <v>0</v>
      </c>
      <c r="D16" s="70">
        <v>0</v>
      </c>
      <c r="E16" s="70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</row>
    <row r="17" spans="1:10" x14ac:dyDescent="0.25">
      <c r="A17" s="69" t="s">
        <v>18</v>
      </c>
      <c r="B17" s="69">
        <v>1.6203703703703701E-4</v>
      </c>
      <c r="C17" s="69">
        <v>0</v>
      </c>
      <c r="D17" s="70">
        <v>1</v>
      </c>
      <c r="E17" s="70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</row>
    <row r="18" spans="1:10" x14ac:dyDescent="0.25">
      <c r="A18" s="69" t="s">
        <v>19</v>
      </c>
      <c r="B18" s="69">
        <v>0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</row>
    <row r="19" spans="1:10" x14ac:dyDescent="0.25">
      <c r="A19" s="69" t="s">
        <v>20</v>
      </c>
      <c r="C19" s="69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41"/>
  <sheetViews>
    <sheetView showGridLines="0" showZeros="0" view="pageBreakPreview" topLeftCell="A4" zoomScale="110" zoomScaleNormal="70" zoomScaleSheetLayoutView="11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41" t="s">
        <v>47</v>
      </c>
      <c r="C3" s="142"/>
      <c r="D3" s="142"/>
      <c r="E3" s="142"/>
      <c r="F3" s="142"/>
      <c r="G3" s="142"/>
      <c r="H3" s="142"/>
      <c r="I3" s="142"/>
      <c r="J3" s="142"/>
      <c r="K3" s="143"/>
    </row>
    <row r="4" spans="2:11" s="5" customFormat="1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6"/>
    </row>
    <row r="5" spans="2:11" s="5" customFormat="1" x14ac:dyDescent="0.25">
      <c r="B5" s="39"/>
      <c r="C5" s="147" t="s">
        <v>25</v>
      </c>
      <c r="D5" s="147"/>
      <c r="E5" s="147"/>
      <c r="F5" s="147" t="s">
        <v>26</v>
      </c>
      <c r="G5" s="147"/>
      <c r="H5" s="147"/>
      <c r="I5" s="147" t="s">
        <v>27</v>
      </c>
      <c r="J5" s="147"/>
      <c r="K5" s="148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0</v>
      </c>
      <c r="D7" s="12">
        <f t="shared" ref="D7:D18" si="0">IFERROR(C7/C$19,0)</f>
        <v>0</v>
      </c>
      <c r="E7" s="12">
        <f t="shared" ref="E7:E18" si="1">IFERROR(C7/C$30,0)</f>
        <v>0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0</v>
      </c>
      <c r="J7" s="12">
        <f t="shared" ref="J7:J18" si="4">IFERROR(I7/I$19,0)</f>
        <v>0</v>
      </c>
      <c r="K7" s="14">
        <f t="shared" ref="K7:K18" si="5">IFERROR(I7/I$30,0)</f>
        <v>0</v>
      </c>
    </row>
    <row r="8" spans="2:11" s="5" customFormat="1" x14ac:dyDescent="0.25">
      <c r="B8" s="131" t="s">
        <v>110</v>
      </c>
      <c r="C8" s="11">
        <v>1.9675925925925899E-4</v>
      </c>
      <c r="D8" s="12">
        <f t="shared" si="0"/>
        <v>0.19318181818181801</v>
      </c>
      <c r="E8" s="12">
        <f t="shared" si="1"/>
        <v>3.7694013303769376E-2</v>
      </c>
      <c r="F8" s="11">
        <v>0</v>
      </c>
      <c r="G8" s="12">
        <f t="shared" si="2"/>
        <v>0</v>
      </c>
      <c r="H8" s="12">
        <f t="shared" si="3"/>
        <v>0</v>
      </c>
      <c r="I8" s="11">
        <v>1.9675925925925899E-4</v>
      </c>
      <c r="J8" s="12">
        <f t="shared" si="4"/>
        <v>0.19318181818181801</v>
      </c>
      <c r="K8" s="14">
        <f t="shared" si="5"/>
        <v>3.54906054279749E-2</v>
      </c>
    </row>
    <row r="9" spans="2:11" s="5" customFormat="1" x14ac:dyDescent="0.25">
      <c r="B9" s="10" t="s">
        <v>48</v>
      </c>
      <c r="C9" s="11">
        <v>4.3981481481481503E-4</v>
      </c>
      <c r="D9" s="12">
        <f t="shared" si="0"/>
        <v>0.43181818181818227</v>
      </c>
      <c r="E9" s="12">
        <f t="shared" si="1"/>
        <v>8.4257206208425819E-2</v>
      </c>
      <c r="F9" s="11">
        <v>0</v>
      </c>
      <c r="G9" s="12">
        <f t="shared" si="2"/>
        <v>0</v>
      </c>
      <c r="H9" s="12">
        <f t="shared" si="3"/>
        <v>0</v>
      </c>
      <c r="I9" s="11">
        <v>4.3981481481481503E-4</v>
      </c>
      <c r="J9" s="12">
        <f t="shared" si="4"/>
        <v>0.43181818181818227</v>
      </c>
      <c r="K9" s="14">
        <f t="shared" si="5"/>
        <v>7.9331941544885223E-2</v>
      </c>
    </row>
    <row r="10" spans="2:11" s="5" customFormat="1" x14ac:dyDescent="0.25">
      <c r="B10" s="10" t="s">
        <v>11</v>
      </c>
      <c r="C10" s="11">
        <v>3.8194444444444398E-4</v>
      </c>
      <c r="D10" s="12">
        <f t="shared" si="0"/>
        <v>0.37499999999999972</v>
      </c>
      <c r="E10" s="12">
        <f t="shared" si="1"/>
        <v>7.3170731707317027E-2</v>
      </c>
      <c r="F10" s="11">
        <v>0</v>
      </c>
      <c r="G10" s="12">
        <f t="shared" si="2"/>
        <v>0</v>
      </c>
      <c r="H10" s="12">
        <f t="shared" si="3"/>
        <v>0</v>
      </c>
      <c r="I10" s="11">
        <v>3.8194444444444398E-4</v>
      </c>
      <c r="J10" s="12">
        <f t="shared" si="4"/>
        <v>0.37499999999999972</v>
      </c>
      <c r="K10" s="14">
        <f t="shared" si="5"/>
        <v>6.8893528183715996E-2</v>
      </c>
    </row>
    <row r="11" spans="2:11" s="5" customFormat="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s="5" customFormat="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141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s="5" customFormat="1" ht="16.5" thickTop="1" thickBot="1" x14ac:dyDescent="0.3">
      <c r="B19" s="31" t="s">
        <v>3</v>
      </c>
      <c r="C19" s="32">
        <f>SUM(C7:C18)</f>
        <v>1.018518518518518E-3</v>
      </c>
      <c r="D19" s="33">
        <f>IFERROR(SUM(D7:D18),0)</f>
        <v>1</v>
      </c>
      <c r="E19" s="33">
        <f>IFERROR(SUM(E7:E18),0)</f>
        <v>0.19512195121951223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1.018518518518518E-3</v>
      </c>
      <c r="J19" s="33">
        <f>IFERROR(SUM(J7:J18),0)</f>
        <v>1</v>
      </c>
      <c r="K19" s="34">
        <f>IFERROR(SUM(K7:K18),0)</f>
        <v>0.18371607515657612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5.5555555555555599E-4</v>
      </c>
      <c r="D22" s="19"/>
      <c r="E22" s="12">
        <f>IFERROR(C22/C$30,0)</f>
        <v>0.10643015521064317</v>
      </c>
      <c r="F22" s="11">
        <v>1.6203703703703701E-4</v>
      </c>
      <c r="G22" s="19"/>
      <c r="H22" s="12">
        <f>IFERROR(F22/F$30,0)</f>
        <v>0.5</v>
      </c>
      <c r="I22" s="11">
        <v>7.1759259259259302E-4</v>
      </c>
      <c r="J22" s="19"/>
      <c r="K22" s="14">
        <f>IFERROR(I22/I$30,0)</f>
        <v>0.12943632567849694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1.0879629629629601E-3</v>
      </c>
      <c r="D25" s="19"/>
      <c r="E25" s="12">
        <f t="shared" si="6"/>
        <v>0.20842572062084216</v>
      </c>
      <c r="F25" s="11">
        <v>1.6203703703703701E-4</v>
      </c>
      <c r="G25" s="19"/>
      <c r="H25" s="12">
        <f t="shared" si="7"/>
        <v>0.5</v>
      </c>
      <c r="I25" s="11">
        <v>1.25E-3</v>
      </c>
      <c r="J25" s="19"/>
      <c r="K25" s="14">
        <f t="shared" si="8"/>
        <v>0.22546972860125261</v>
      </c>
    </row>
    <row r="26" spans="2:11" s="5" customFormat="1" x14ac:dyDescent="0.25">
      <c r="B26" s="18" t="s">
        <v>19</v>
      </c>
      <c r="C26" s="11">
        <v>2.5578703703703701E-3</v>
      </c>
      <c r="D26" s="19"/>
      <c r="E26" s="12">
        <f t="shared" si="6"/>
        <v>0.49002217294900247</v>
      </c>
      <c r="F26" s="11">
        <v>0</v>
      </c>
      <c r="G26" s="19"/>
      <c r="H26" s="12">
        <f t="shared" si="7"/>
        <v>0</v>
      </c>
      <c r="I26" s="11">
        <v>2.5578703703703701E-3</v>
      </c>
      <c r="J26" s="19"/>
      <c r="K26" s="14">
        <f t="shared" si="8"/>
        <v>0.4613778705636743</v>
      </c>
    </row>
    <row r="27" spans="2:11" s="5" customFormat="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s="5" customFormat="1" ht="16.5" thickTop="1" thickBot="1" x14ac:dyDescent="0.3">
      <c r="B28" s="31" t="s">
        <v>3</v>
      </c>
      <c r="C28" s="32">
        <f>SUM(C22:C27)</f>
        <v>4.2013888888888865E-3</v>
      </c>
      <c r="D28" s="33"/>
      <c r="E28" s="33">
        <f>IFERROR(SUM(E22:E27),0)</f>
        <v>0.80487804878048785</v>
      </c>
      <c r="F28" s="32">
        <f>SUM(F22:F27)</f>
        <v>3.2407407407407401E-4</v>
      </c>
      <c r="G28" s="33"/>
      <c r="H28" s="33">
        <f>IFERROR(SUM(H22:H27),0)</f>
        <v>1</v>
      </c>
      <c r="I28" s="32">
        <f>SUM(I22:I27)</f>
        <v>4.5254629629629629E-3</v>
      </c>
      <c r="J28" s="33"/>
      <c r="K28" s="34">
        <f>IFERROR(SUM(K22:K27),0)</f>
        <v>0.81628392484342382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5.219907407407404E-3</v>
      </c>
      <c r="D30" s="35"/>
      <c r="E30" s="36">
        <f>IFERROR(SUM(E19,E28),0)</f>
        <v>1</v>
      </c>
      <c r="F30" s="32">
        <f>SUM(F19,F28)</f>
        <v>3.2407407407407401E-4</v>
      </c>
      <c r="G30" s="35"/>
      <c r="H30" s="36">
        <f>IFERROR(SUM(H19,H28),0)</f>
        <v>1</v>
      </c>
      <c r="I30" s="32">
        <f>SUM(I19,I28)</f>
        <v>5.5439814814814813E-3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38" t="s">
        <v>122</v>
      </c>
      <c r="C31" s="139"/>
      <c r="D31" s="139"/>
      <c r="E31" s="139"/>
      <c r="F31" s="139"/>
      <c r="G31" s="139"/>
      <c r="H31" s="139"/>
      <c r="I31" s="139"/>
      <c r="J31" s="139"/>
      <c r="K31" s="140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J19"/>
  <sheetViews>
    <sheetView showZeros="0" workbookViewId="0">
      <selection activeCell="A10" sqref="A10"/>
    </sheetView>
  </sheetViews>
  <sheetFormatPr defaultRowHeight="15" x14ac:dyDescent="0.25"/>
  <cols>
    <col min="1" max="16384" width="9.140625" style="69"/>
  </cols>
  <sheetData>
    <row r="1" spans="1:10" x14ac:dyDescent="0.25">
      <c r="A1" s="69" t="s">
        <v>54</v>
      </c>
      <c r="B1" s="69" t="s">
        <v>55</v>
      </c>
      <c r="C1" s="69" t="s">
        <v>56</v>
      </c>
      <c r="D1" s="69" t="s">
        <v>91</v>
      </c>
      <c r="E1" s="69" t="s">
        <v>92</v>
      </c>
    </row>
    <row r="2" spans="1:10" x14ac:dyDescent="0.25">
      <c r="A2" s="69" t="s">
        <v>37</v>
      </c>
      <c r="B2" s="69">
        <v>0</v>
      </c>
      <c r="C2" s="69">
        <v>0</v>
      </c>
      <c r="D2" s="70">
        <v>0</v>
      </c>
      <c r="E2" s="70">
        <v>0</v>
      </c>
    </row>
    <row r="3" spans="1:10" x14ac:dyDescent="0.25">
      <c r="A3" s="69" t="s">
        <v>110</v>
      </c>
      <c r="B3" s="69">
        <v>0</v>
      </c>
      <c r="C3" s="69">
        <v>0</v>
      </c>
      <c r="D3" s="70">
        <v>0</v>
      </c>
      <c r="E3" s="70">
        <v>0</v>
      </c>
    </row>
    <row r="4" spans="1:10" x14ac:dyDescent="0.25">
      <c r="A4" s="69" t="s">
        <v>48</v>
      </c>
      <c r="B4" s="69">
        <v>1.8402777777777801E-3</v>
      </c>
      <c r="C4" s="69">
        <v>0</v>
      </c>
      <c r="D4" s="70">
        <v>1</v>
      </c>
      <c r="E4" s="70">
        <v>0</v>
      </c>
    </row>
    <row r="5" spans="1:10" x14ac:dyDescent="0.25">
      <c r="A5" s="69" t="s">
        <v>11</v>
      </c>
      <c r="B5" s="69">
        <v>2.89351851851852E-4</v>
      </c>
      <c r="C5" s="69">
        <v>4.3981481481481503E-4</v>
      </c>
      <c r="D5" s="70">
        <v>0.39682539682539703</v>
      </c>
      <c r="E5" s="70">
        <v>0.60317460317460303</v>
      </c>
    </row>
    <row r="6" spans="1:10" x14ac:dyDescent="0.25">
      <c r="A6" s="69" t="s">
        <v>12</v>
      </c>
      <c r="B6" s="69">
        <v>0</v>
      </c>
      <c r="C6" s="69">
        <v>0</v>
      </c>
      <c r="D6" s="70">
        <v>0</v>
      </c>
      <c r="E6" s="70">
        <v>0</v>
      </c>
    </row>
    <row r="7" spans="1:10" x14ac:dyDescent="0.25">
      <c r="A7" s="69" t="s">
        <v>127</v>
      </c>
      <c r="B7" s="69">
        <v>0</v>
      </c>
      <c r="C7" s="69">
        <v>0</v>
      </c>
      <c r="D7" s="70">
        <v>0</v>
      </c>
      <c r="E7" s="70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</row>
    <row r="8" spans="1:10" x14ac:dyDescent="0.25">
      <c r="A8" s="69" t="s">
        <v>116</v>
      </c>
      <c r="B8" s="69">
        <v>0</v>
      </c>
      <c r="C8" s="69">
        <v>0</v>
      </c>
      <c r="D8" s="70">
        <v>0</v>
      </c>
      <c r="E8" s="70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</row>
    <row r="9" spans="1:10" x14ac:dyDescent="0.25">
      <c r="A9" s="69" t="s">
        <v>117</v>
      </c>
      <c r="B9" s="69">
        <v>0</v>
      </c>
      <c r="C9" s="69">
        <v>0</v>
      </c>
      <c r="D9" s="70">
        <v>0</v>
      </c>
      <c r="E9" s="70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</row>
    <row r="10" spans="1:10" x14ac:dyDescent="0.25">
      <c r="A10" s="69" t="s">
        <v>152</v>
      </c>
      <c r="B10" s="69">
        <v>9.1435185185185196E-4</v>
      </c>
      <c r="C10" s="69">
        <v>0</v>
      </c>
      <c r="D10" s="70">
        <v>1</v>
      </c>
      <c r="E10" s="70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</row>
    <row r="11" spans="1:10" x14ac:dyDescent="0.25">
      <c r="A11" s="69" t="s">
        <v>141</v>
      </c>
      <c r="B11" s="69">
        <v>0</v>
      </c>
      <c r="C11" s="69">
        <v>0</v>
      </c>
      <c r="D11" s="70">
        <v>0</v>
      </c>
      <c r="E11" s="70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</row>
    <row r="12" spans="1:10" x14ac:dyDescent="0.25">
      <c r="A12" s="69" t="s">
        <v>128</v>
      </c>
      <c r="B12" s="69">
        <v>0</v>
      </c>
      <c r="C12" s="69">
        <v>0</v>
      </c>
      <c r="D12" s="70">
        <v>0</v>
      </c>
      <c r="E12" s="70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</row>
    <row r="13" spans="1:10" x14ac:dyDescent="0.25">
      <c r="A13" s="69" t="s">
        <v>13</v>
      </c>
      <c r="B13" s="69">
        <v>1.2268518518518501E-3</v>
      </c>
      <c r="C13" s="69">
        <v>0</v>
      </c>
      <c r="D13" s="70">
        <v>1</v>
      </c>
      <c r="E13" s="70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</row>
    <row r="14" spans="1:10" x14ac:dyDescent="0.25">
      <c r="A14" s="69" t="s">
        <v>15</v>
      </c>
      <c r="B14" s="69">
        <v>2.4189814814814799E-3</v>
      </c>
      <c r="C14" s="69">
        <v>0</v>
      </c>
      <c r="D14" s="70">
        <v>1</v>
      </c>
      <c r="E14" s="70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</row>
    <row r="15" spans="1:10" x14ac:dyDescent="0.25">
      <c r="A15" s="69" t="s">
        <v>16</v>
      </c>
      <c r="B15" s="69">
        <v>0</v>
      </c>
      <c r="C15" s="69">
        <v>0</v>
      </c>
      <c r="D15" s="70">
        <v>0</v>
      </c>
      <c r="E15" s="70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</row>
    <row r="16" spans="1:10" x14ac:dyDescent="0.25">
      <c r="A16" s="69" t="s">
        <v>17</v>
      </c>
      <c r="B16" s="69">
        <v>0</v>
      </c>
      <c r="C16" s="69">
        <v>0</v>
      </c>
      <c r="D16" s="70">
        <v>0</v>
      </c>
      <c r="E16" s="70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</row>
    <row r="17" spans="1:10" x14ac:dyDescent="0.25">
      <c r="A17" s="69" t="s">
        <v>18</v>
      </c>
      <c r="B17" s="69">
        <v>1.57407407407407E-3</v>
      </c>
      <c r="C17" s="69">
        <v>0</v>
      </c>
      <c r="D17" s="70">
        <v>1</v>
      </c>
      <c r="E17" s="70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</row>
    <row r="18" spans="1:10" x14ac:dyDescent="0.25">
      <c r="A18" s="69" t="s">
        <v>19</v>
      </c>
      <c r="B18" s="69">
        <v>1.9675925925925899E-4</v>
      </c>
      <c r="C18" s="69">
        <v>3.8194444444444398E-4</v>
      </c>
      <c r="D18" s="69">
        <v>0.34</v>
      </c>
      <c r="E18" s="69">
        <v>0.66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</row>
    <row r="19" spans="1:10" x14ac:dyDescent="0.25">
      <c r="A19" s="69" t="s">
        <v>20</v>
      </c>
      <c r="G19" s="69">
        <v>0</v>
      </c>
      <c r="H19" s="69">
        <v>0</v>
      </c>
      <c r="I19" s="69">
        <v>0</v>
      </c>
      <c r="J19" s="6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J19"/>
  <sheetViews>
    <sheetView showZeros="0" workbookViewId="0">
      <selection activeCell="A10" sqref="A10"/>
    </sheetView>
  </sheetViews>
  <sheetFormatPr defaultRowHeight="15" x14ac:dyDescent="0.25"/>
  <cols>
    <col min="1" max="16384" width="9.140625" style="69"/>
  </cols>
  <sheetData>
    <row r="1" spans="1:10" x14ac:dyDescent="0.25">
      <c r="A1" s="69" t="s">
        <v>54</v>
      </c>
      <c r="B1" s="69" t="s">
        <v>55</v>
      </c>
      <c r="C1" s="69" t="s">
        <v>56</v>
      </c>
      <c r="D1" s="69" t="s">
        <v>91</v>
      </c>
      <c r="E1" s="69" t="s">
        <v>92</v>
      </c>
    </row>
    <row r="2" spans="1:10" x14ac:dyDescent="0.25">
      <c r="A2" s="69" t="s">
        <v>37</v>
      </c>
      <c r="B2" s="69">
        <v>1.5625000000000001E-3</v>
      </c>
      <c r="C2" s="69">
        <v>3.5879629629629602E-4</v>
      </c>
      <c r="D2" s="70">
        <v>0.813253012048193</v>
      </c>
      <c r="E2" s="70">
        <v>0.186746987951807</v>
      </c>
    </row>
    <row r="3" spans="1:10" x14ac:dyDescent="0.25">
      <c r="A3" s="69" t="s">
        <v>110</v>
      </c>
      <c r="B3" s="69">
        <v>0</v>
      </c>
      <c r="C3" s="69">
        <v>0</v>
      </c>
      <c r="D3" s="70">
        <v>0</v>
      </c>
      <c r="E3" s="70">
        <v>0</v>
      </c>
    </row>
    <row r="4" spans="1:10" x14ac:dyDescent="0.25">
      <c r="A4" s="69" t="s">
        <v>48</v>
      </c>
      <c r="B4" s="69">
        <v>3.8888888888888901E-3</v>
      </c>
      <c r="C4" s="69">
        <v>0</v>
      </c>
      <c r="D4" s="70">
        <v>1</v>
      </c>
      <c r="E4" s="70">
        <v>0</v>
      </c>
    </row>
    <row r="5" spans="1:10" x14ac:dyDescent="0.25">
      <c r="A5" s="69" t="s">
        <v>11</v>
      </c>
      <c r="B5" s="69">
        <v>3.04398148148148E-3</v>
      </c>
      <c r="C5" s="69">
        <v>0</v>
      </c>
      <c r="D5" s="70">
        <v>1</v>
      </c>
      <c r="E5" s="70">
        <v>0</v>
      </c>
    </row>
    <row r="6" spans="1:10" x14ac:dyDescent="0.25">
      <c r="A6" s="69" t="s">
        <v>12</v>
      </c>
      <c r="B6" s="69">
        <v>5.4398148148148101E-4</v>
      </c>
      <c r="C6" s="69">
        <v>1.2731481481481499E-4</v>
      </c>
      <c r="D6" s="70">
        <v>0.81034482758620696</v>
      </c>
      <c r="E6" s="70">
        <v>0.18965517241379301</v>
      </c>
    </row>
    <row r="7" spans="1:10" x14ac:dyDescent="0.25">
      <c r="A7" s="69" t="s">
        <v>127</v>
      </c>
      <c r="B7" s="69">
        <v>0</v>
      </c>
      <c r="C7" s="69">
        <v>3.1250000000000001E-4</v>
      </c>
      <c r="D7" s="70">
        <v>0</v>
      </c>
      <c r="E7" s="70">
        <v>1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</row>
    <row r="8" spans="1:10" x14ac:dyDescent="0.25">
      <c r="A8" s="69" t="s">
        <v>116</v>
      </c>
      <c r="B8" s="69">
        <v>0</v>
      </c>
      <c r="C8" s="69">
        <v>0</v>
      </c>
      <c r="D8" s="70">
        <v>0</v>
      </c>
      <c r="E8" s="70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</row>
    <row r="9" spans="1:10" x14ac:dyDescent="0.25">
      <c r="A9" s="69" t="s">
        <v>117</v>
      </c>
      <c r="B9" s="69">
        <v>0</v>
      </c>
      <c r="C9" s="69">
        <v>0</v>
      </c>
      <c r="D9" s="70">
        <v>0</v>
      </c>
      <c r="E9" s="70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</row>
    <row r="10" spans="1:10" x14ac:dyDescent="0.25">
      <c r="A10" s="69" t="s">
        <v>152</v>
      </c>
      <c r="B10" s="69">
        <v>0</v>
      </c>
      <c r="C10" s="69">
        <v>0</v>
      </c>
      <c r="D10" s="70">
        <v>0</v>
      </c>
      <c r="E10" s="70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</row>
    <row r="11" spans="1:10" x14ac:dyDescent="0.25">
      <c r="A11" s="69" t="s">
        <v>141</v>
      </c>
      <c r="B11" s="69">
        <v>8.4490740740740696E-4</v>
      </c>
      <c r="C11" s="69">
        <v>0</v>
      </c>
      <c r="D11" s="70">
        <v>1</v>
      </c>
      <c r="E11" s="70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</row>
    <row r="12" spans="1:10" x14ac:dyDescent="0.25">
      <c r="A12" s="69" t="s">
        <v>128</v>
      </c>
      <c r="B12" s="69">
        <v>0</v>
      </c>
      <c r="C12" s="69">
        <v>0</v>
      </c>
      <c r="D12" s="70">
        <v>0</v>
      </c>
      <c r="E12" s="70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</row>
    <row r="13" spans="1:10" x14ac:dyDescent="0.25">
      <c r="A13" s="69" t="s">
        <v>13</v>
      </c>
      <c r="B13" s="69">
        <v>6.7129629629629603E-4</v>
      </c>
      <c r="C13" s="69">
        <v>0</v>
      </c>
      <c r="D13" s="70">
        <v>1</v>
      </c>
      <c r="E13" s="70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</row>
    <row r="14" spans="1:10" x14ac:dyDescent="0.25">
      <c r="A14" s="69" t="s">
        <v>15</v>
      </c>
      <c r="B14" s="69">
        <v>1.9444444444444401E-3</v>
      </c>
      <c r="C14" s="69">
        <v>0</v>
      </c>
      <c r="D14" s="70">
        <v>1</v>
      </c>
      <c r="E14" s="70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</row>
    <row r="15" spans="1:10" x14ac:dyDescent="0.25">
      <c r="A15" s="69" t="s">
        <v>16</v>
      </c>
      <c r="B15" s="69">
        <v>0</v>
      </c>
      <c r="C15" s="69">
        <v>0</v>
      </c>
      <c r="D15" s="70">
        <v>0</v>
      </c>
      <c r="E15" s="70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</row>
    <row r="16" spans="1:10" x14ac:dyDescent="0.25">
      <c r="A16" s="69" t="s">
        <v>17</v>
      </c>
      <c r="B16" s="69">
        <v>0</v>
      </c>
      <c r="C16" s="69">
        <v>0</v>
      </c>
      <c r="D16" s="70">
        <v>0</v>
      </c>
      <c r="E16" s="70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</row>
    <row r="17" spans="1:10" x14ac:dyDescent="0.25">
      <c r="A17" s="69" t="s">
        <v>18</v>
      </c>
      <c r="B17" s="69">
        <v>7.2685185185185196E-3</v>
      </c>
      <c r="C17" s="69">
        <v>0</v>
      </c>
      <c r="D17" s="70">
        <v>1</v>
      </c>
      <c r="E17" s="70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</row>
    <row r="18" spans="1:10" x14ac:dyDescent="0.25">
      <c r="A18" s="69" t="s">
        <v>19</v>
      </c>
      <c r="B18" s="69">
        <v>2.7777777777777801E-3</v>
      </c>
      <c r="C18" s="69">
        <v>1.27314814814815E-3</v>
      </c>
      <c r="D18" s="69">
        <v>0.68571428571428605</v>
      </c>
      <c r="E18" s="69">
        <v>0.314285714285714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</row>
    <row r="19" spans="1:10" x14ac:dyDescent="0.25">
      <c r="A19" s="69" t="s">
        <v>20</v>
      </c>
      <c r="G19" s="69">
        <v>0</v>
      </c>
      <c r="H19" s="69">
        <v>0</v>
      </c>
      <c r="I19" s="69">
        <v>0</v>
      </c>
      <c r="J19" s="6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J19"/>
  <sheetViews>
    <sheetView showZeros="0" workbookViewId="0">
      <selection activeCell="A10" sqref="A10"/>
    </sheetView>
  </sheetViews>
  <sheetFormatPr defaultRowHeight="15" x14ac:dyDescent="0.25"/>
  <cols>
    <col min="1" max="16384" width="9.140625" style="69"/>
  </cols>
  <sheetData>
    <row r="1" spans="1:10" x14ac:dyDescent="0.25">
      <c r="A1" s="69" t="s">
        <v>54</v>
      </c>
      <c r="B1" s="69" t="s">
        <v>55</v>
      </c>
      <c r="C1" s="69" t="s">
        <v>56</v>
      </c>
      <c r="D1" s="69" t="s">
        <v>91</v>
      </c>
      <c r="E1" s="69" t="s">
        <v>92</v>
      </c>
    </row>
    <row r="2" spans="1:10" x14ac:dyDescent="0.25">
      <c r="A2" s="69" t="s">
        <v>37</v>
      </c>
      <c r="B2" s="69">
        <v>2.19907407407407E-4</v>
      </c>
      <c r="C2" s="69">
        <v>0</v>
      </c>
      <c r="D2" s="70">
        <v>1</v>
      </c>
      <c r="E2" s="70">
        <v>0</v>
      </c>
    </row>
    <row r="3" spans="1:10" x14ac:dyDescent="0.25">
      <c r="A3" s="69" t="s">
        <v>110</v>
      </c>
      <c r="B3" s="69">
        <v>0</v>
      </c>
      <c r="C3" s="69">
        <v>0</v>
      </c>
      <c r="D3" s="70">
        <v>0</v>
      </c>
      <c r="E3" s="70">
        <v>0</v>
      </c>
    </row>
    <row r="4" spans="1:10" x14ac:dyDescent="0.25">
      <c r="A4" s="69" t="s">
        <v>48</v>
      </c>
      <c r="B4" s="69">
        <v>1.8518518518518501E-4</v>
      </c>
      <c r="C4" s="69">
        <v>0</v>
      </c>
      <c r="D4" s="70">
        <v>1</v>
      </c>
      <c r="E4" s="70">
        <v>0</v>
      </c>
    </row>
    <row r="5" spans="1:10" x14ac:dyDescent="0.25">
      <c r="A5" s="69" t="s">
        <v>11</v>
      </c>
      <c r="B5" s="69">
        <v>0</v>
      </c>
      <c r="C5" s="69">
        <v>0</v>
      </c>
      <c r="D5" s="70">
        <v>0</v>
      </c>
      <c r="E5" s="70">
        <v>0</v>
      </c>
    </row>
    <row r="6" spans="1:10" x14ac:dyDescent="0.25">
      <c r="A6" s="69" t="s">
        <v>12</v>
      </c>
      <c r="B6" s="69">
        <v>0</v>
      </c>
      <c r="C6" s="69">
        <v>0</v>
      </c>
      <c r="D6" s="70">
        <v>0</v>
      </c>
      <c r="E6" s="70">
        <v>0</v>
      </c>
    </row>
    <row r="7" spans="1:10" x14ac:dyDescent="0.25">
      <c r="A7" s="69" t="s">
        <v>127</v>
      </c>
      <c r="B7" s="69">
        <v>0</v>
      </c>
      <c r="C7" s="69">
        <v>0</v>
      </c>
      <c r="D7" s="70">
        <v>0</v>
      </c>
      <c r="E7" s="70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</row>
    <row r="8" spans="1:10" x14ac:dyDescent="0.25">
      <c r="A8" s="69" t="s">
        <v>116</v>
      </c>
      <c r="B8" s="69">
        <v>0</v>
      </c>
      <c r="C8" s="69">
        <v>0</v>
      </c>
      <c r="D8" s="70">
        <v>0</v>
      </c>
      <c r="E8" s="70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</row>
    <row r="9" spans="1:10" x14ac:dyDescent="0.25">
      <c r="A9" s="69" t="s">
        <v>117</v>
      </c>
      <c r="B9" s="69">
        <v>0</v>
      </c>
      <c r="C9" s="69">
        <v>0</v>
      </c>
      <c r="D9" s="70">
        <v>0</v>
      </c>
      <c r="E9" s="70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</row>
    <row r="10" spans="1:10" x14ac:dyDescent="0.25">
      <c r="A10" s="69" t="s">
        <v>152</v>
      </c>
      <c r="B10" s="69">
        <v>0</v>
      </c>
      <c r="C10" s="69">
        <v>0</v>
      </c>
      <c r="D10" s="70">
        <v>0</v>
      </c>
      <c r="E10" s="70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</row>
    <row r="11" spans="1:10" x14ac:dyDescent="0.25">
      <c r="A11" s="69" t="s">
        <v>141</v>
      </c>
      <c r="B11" s="69">
        <v>0</v>
      </c>
      <c r="C11" s="69">
        <v>0</v>
      </c>
      <c r="D11" s="70">
        <v>0</v>
      </c>
      <c r="E11" s="70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</row>
    <row r="12" spans="1:10" x14ac:dyDescent="0.25">
      <c r="A12" s="69" t="s">
        <v>128</v>
      </c>
      <c r="B12" s="69">
        <v>0</v>
      </c>
      <c r="C12" s="69">
        <v>0</v>
      </c>
      <c r="D12" s="70">
        <v>0</v>
      </c>
      <c r="E12" s="70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</row>
    <row r="13" spans="1:10" x14ac:dyDescent="0.25">
      <c r="A13" s="69" t="s">
        <v>13</v>
      </c>
      <c r="B13" s="69">
        <v>0</v>
      </c>
      <c r="C13" s="69">
        <v>0</v>
      </c>
      <c r="D13" s="70">
        <v>0</v>
      </c>
      <c r="E13" s="70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</row>
    <row r="14" spans="1:10" x14ac:dyDescent="0.25">
      <c r="A14" s="69" t="s">
        <v>15</v>
      </c>
      <c r="B14" s="69">
        <v>3.4722222222222202E-4</v>
      </c>
      <c r="C14" s="69">
        <v>0</v>
      </c>
      <c r="D14" s="70">
        <v>1</v>
      </c>
      <c r="E14" s="70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</row>
    <row r="15" spans="1:10" x14ac:dyDescent="0.25">
      <c r="A15" s="69" t="s">
        <v>16</v>
      </c>
      <c r="B15" s="69">
        <v>0</v>
      </c>
      <c r="C15" s="69">
        <v>0</v>
      </c>
      <c r="D15" s="70">
        <v>0</v>
      </c>
      <c r="E15" s="70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</row>
    <row r="16" spans="1:10" x14ac:dyDescent="0.25">
      <c r="A16" s="69" t="s">
        <v>17</v>
      </c>
      <c r="B16" s="69">
        <v>0</v>
      </c>
      <c r="C16" s="69">
        <v>0</v>
      </c>
      <c r="D16" s="70">
        <v>0</v>
      </c>
      <c r="E16" s="70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</row>
    <row r="17" spans="1:10" x14ac:dyDescent="0.25">
      <c r="A17" s="69" t="s">
        <v>18</v>
      </c>
      <c r="B17" s="69">
        <v>4.3981481481481503E-4</v>
      </c>
      <c r="C17" s="69">
        <v>0</v>
      </c>
      <c r="D17" s="70">
        <v>1</v>
      </c>
      <c r="E17" s="70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</row>
    <row r="18" spans="1:10" x14ac:dyDescent="0.25">
      <c r="A18" s="69" t="s">
        <v>19</v>
      </c>
      <c r="B18" s="69">
        <v>0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</row>
    <row r="19" spans="1:10" x14ac:dyDescent="0.25">
      <c r="A19" s="69" t="s">
        <v>20</v>
      </c>
      <c r="G19" s="69">
        <v>0</v>
      </c>
      <c r="H19" s="69">
        <v>0</v>
      </c>
      <c r="I19" s="69">
        <v>0</v>
      </c>
      <c r="J19" s="6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J19"/>
  <sheetViews>
    <sheetView showZeros="0" workbookViewId="0">
      <selection activeCell="A10" sqref="A10"/>
    </sheetView>
  </sheetViews>
  <sheetFormatPr defaultRowHeight="15" x14ac:dyDescent="0.25"/>
  <cols>
    <col min="1" max="16384" width="9.140625" style="69"/>
  </cols>
  <sheetData>
    <row r="1" spans="1:10" x14ac:dyDescent="0.25">
      <c r="A1" s="69" t="s">
        <v>54</v>
      </c>
      <c r="B1" s="69" t="s">
        <v>55</v>
      </c>
      <c r="C1" s="69" t="s">
        <v>56</v>
      </c>
      <c r="D1" s="69" t="s">
        <v>91</v>
      </c>
      <c r="E1" s="69" t="s">
        <v>92</v>
      </c>
    </row>
    <row r="2" spans="1:10" x14ac:dyDescent="0.25">
      <c r="A2" s="69" t="s">
        <v>37</v>
      </c>
      <c r="B2" s="69">
        <v>1.15740740740741E-4</v>
      </c>
      <c r="C2" s="69">
        <v>0</v>
      </c>
      <c r="D2" s="70">
        <v>1</v>
      </c>
      <c r="E2" s="70">
        <v>0</v>
      </c>
    </row>
    <row r="3" spans="1:10" x14ac:dyDescent="0.25">
      <c r="A3" s="69" t="s">
        <v>110</v>
      </c>
      <c r="B3" s="69">
        <v>1.1226851851851901E-3</v>
      </c>
      <c r="C3" s="69">
        <v>0</v>
      </c>
      <c r="D3" s="70">
        <v>1</v>
      </c>
      <c r="E3" s="70">
        <v>0</v>
      </c>
    </row>
    <row r="4" spans="1:10" x14ac:dyDescent="0.25">
      <c r="A4" s="69" t="s">
        <v>48</v>
      </c>
      <c r="B4" s="69">
        <v>8.5648148148148205E-4</v>
      </c>
      <c r="C4" s="69">
        <v>0</v>
      </c>
      <c r="D4" s="70">
        <v>1</v>
      </c>
      <c r="E4" s="70">
        <v>0</v>
      </c>
    </row>
    <row r="5" spans="1:10" x14ac:dyDescent="0.25">
      <c r="A5" s="69" t="s">
        <v>11</v>
      </c>
      <c r="B5" s="69">
        <v>6.3657407407407402E-4</v>
      </c>
      <c r="C5" s="69">
        <v>0</v>
      </c>
      <c r="D5" s="70">
        <v>1</v>
      </c>
      <c r="E5" s="70">
        <v>0</v>
      </c>
    </row>
    <row r="6" spans="1:10" x14ac:dyDescent="0.25">
      <c r="A6" s="69" t="s">
        <v>12</v>
      </c>
      <c r="B6" s="69">
        <v>0</v>
      </c>
      <c r="C6" s="69">
        <v>1.2615740740740699E-3</v>
      </c>
      <c r="D6" s="70">
        <v>0</v>
      </c>
      <c r="E6" s="70">
        <v>1</v>
      </c>
    </row>
    <row r="7" spans="1:10" x14ac:dyDescent="0.25">
      <c r="A7" s="69" t="s">
        <v>127</v>
      </c>
      <c r="B7" s="69">
        <v>5.5555555555555599E-4</v>
      </c>
      <c r="C7" s="69">
        <v>0</v>
      </c>
      <c r="D7" s="70">
        <v>1</v>
      </c>
      <c r="E7" s="70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</row>
    <row r="8" spans="1:10" x14ac:dyDescent="0.25">
      <c r="A8" s="69" t="s">
        <v>116</v>
      </c>
      <c r="B8" s="69">
        <v>0</v>
      </c>
      <c r="C8" s="69">
        <v>0</v>
      </c>
      <c r="D8" s="70">
        <v>0</v>
      </c>
      <c r="E8" s="70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</row>
    <row r="9" spans="1:10" x14ac:dyDescent="0.25">
      <c r="A9" s="69" t="s">
        <v>117</v>
      </c>
      <c r="B9" s="69">
        <v>0</v>
      </c>
      <c r="C9" s="69">
        <v>0</v>
      </c>
      <c r="D9" s="70">
        <v>0</v>
      </c>
      <c r="E9" s="70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</row>
    <row r="10" spans="1:10" x14ac:dyDescent="0.25">
      <c r="A10" s="69" t="s">
        <v>152</v>
      </c>
      <c r="B10" s="69">
        <v>0</v>
      </c>
      <c r="C10" s="69">
        <v>0</v>
      </c>
      <c r="D10" s="70">
        <v>0</v>
      </c>
      <c r="E10" s="70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</row>
    <row r="11" spans="1:10" x14ac:dyDescent="0.25">
      <c r="A11" s="69" t="s">
        <v>141</v>
      </c>
      <c r="B11" s="69">
        <v>0</v>
      </c>
      <c r="C11" s="69">
        <v>0</v>
      </c>
      <c r="D11" s="70">
        <v>0</v>
      </c>
      <c r="E11" s="70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</row>
    <row r="12" spans="1:10" x14ac:dyDescent="0.25">
      <c r="A12" s="69" t="s">
        <v>128</v>
      </c>
      <c r="B12" s="69">
        <v>0</v>
      </c>
      <c r="C12" s="69">
        <v>0</v>
      </c>
      <c r="D12" s="70">
        <v>0</v>
      </c>
      <c r="E12" s="70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</row>
    <row r="13" spans="1:10" x14ac:dyDescent="0.25">
      <c r="A13" s="69" t="s">
        <v>13</v>
      </c>
      <c r="B13" s="69">
        <v>0</v>
      </c>
      <c r="C13" s="69">
        <v>0</v>
      </c>
      <c r="D13" s="70">
        <v>0</v>
      </c>
      <c r="E13" s="70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</row>
    <row r="14" spans="1:10" x14ac:dyDescent="0.25">
      <c r="A14" s="69" t="s">
        <v>15</v>
      </c>
      <c r="B14" s="69">
        <v>4.2824074074074101E-3</v>
      </c>
      <c r="C14" s="69">
        <v>0</v>
      </c>
      <c r="D14" s="70">
        <v>1</v>
      </c>
      <c r="E14" s="70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</row>
    <row r="15" spans="1:10" x14ac:dyDescent="0.25">
      <c r="A15" s="69" t="s">
        <v>16</v>
      </c>
      <c r="B15" s="69">
        <v>0</v>
      </c>
      <c r="C15" s="69">
        <v>0</v>
      </c>
      <c r="D15" s="70">
        <v>0</v>
      </c>
      <c r="E15" s="70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</row>
    <row r="16" spans="1:10" x14ac:dyDescent="0.25">
      <c r="A16" s="69" t="s">
        <v>17</v>
      </c>
      <c r="B16" s="69">
        <v>0</v>
      </c>
      <c r="C16" s="69">
        <v>0</v>
      </c>
      <c r="D16" s="70">
        <v>0</v>
      </c>
      <c r="E16" s="70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</row>
    <row r="17" spans="1:10" x14ac:dyDescent="0.25">
      <c r="A17" s="69" t="s">
        <v>18</v>
      </c>
      <c r="B17" s="69">
        <v>7.1990740740740704E-3</v>
      </c>
      <c r="C17" s="69">
        <v>0</v>
      </c>
      <c r="D17" s="70">
        <v>1</v>
      </c>
      <c r="E17" s="70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</row>
    <row r="18" spans="1:10" x14ac:dyDescent="0.25">
      <c r="A18" s="69" t="s">
        <v>19</v>
      </c>
      <c r="B18" s="69">
        <v>1.2384259259259299E-3</v>
      </c>
      <c r="C18" s="69">
        <v>2.2800925925925901E-3</v>
      </c>
      <c r="D18" s="69">
        <v>0.35197368421052599</v>
      </c>
      <c r="E18" s="69">
        <v>0.64802631578947401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</row>
    <row r="19" spans="1:10" x14ac:dyDescent="0.25">
      <c r="A19" s="69" t="s">
        <v>20</v>
      </c>
      <c r="B19" s="69">
        <v>0</v>
      </c>
      <c r="C19" s="69">
        <v>0</v>
      </c>
      <c r="D19" s="69">
        <v>0</v>
      </c>
      <c r="E19" s="6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J19"/>
  <sheetViews>
    <sheetView showZeros="0" topLeftCell="A16" workbookViewId="0">
      <selection activeCell="A26" sqref="A26:G53"/>
    </sheetView>
  </sheetViews>
  <sheetFormatPr defaultRowHeight="15" x14ac:dyDescent="0.25"/>
  <cols>
    <col min="1" max="16384" width="9.140625" style="69"/>
  </cols>
  <sheetData>
    <row r="1" spans="1:10" x14ac:dyDescent="0.25">
      <c r="A1" s="69" t="s">
        <v>54</v>
      </c>
      <c r="B1" s="69" t="s">
        <v>55</v>
      </c>
      <c r="C1" s="69" t="s">
        <v>56</v>
      </c>
      <c r="D1" s="69" t="s">
        <v>91</v>
      </c>
      <c r="E1" s="69" t="s">
        <v>92</v>
      </c>
    </row>
    <row r="2" spans="1:10" x14ac:dyDescent="0.25">
      <c r="A2" s="69" t="s">
        <v>37</v>
      </c>
      <c r="B2" s="69">
        <v>3.3564814814814801E-4</v>
      </c>
      <c r="C2" s="69">
        <v>2.31481481481481E-4</v>
      </c>
      <c r="D2" s="70">
        <v>0.59183673469387699</v>
      </c>
      <c r="E2" s="70">
        <v>0.40816326530612201</v>
      </c>
    </row>
    <row r="3" spans="1:10" x14ac:dyDescent="0.25">
      <c r="A3" s="69" t="s">
        <v>110</v>
      </c>
      <c r="B3" s="69">
        <v>6.7129629629629603E-4</v>
      </c>
      <c r="C3" s="69">
        <v>0</v>
      </c>
      <c r="D3" s="70">
        <v>1</v>
      </c>
      <c r="E3" s="70">
        <v>0</v>
      </c>
    </row>
    <row r="4" spans="1:10" x14ac:dyDescent="0.25">
      <c r="A4" s="69" t="s">
        <v>48</v>
      </c>
      <c r="B4" s="69">
        <v>6.1342592592592601E-4</v>
      </c>
      <c r="C4" s="69">
        <v>0</v>
      </c>
      <c r="D4" s="70">
        <v>1</v>
      </c>
      <c r="E4" s="70">
        <v>0</v>
      </c>
    </row>
    <row r="5" spans="1:10" x14ac:dyDescent="0.25">
      <c r="A5" s="69" t="s">
        <v>11</v>
      </c>
      <c r="B5" s="69">
        <v>2.19907407407407E-4</v>
      </c>
      <c r="C5" s="69">
        <v>0</v>
      </c>
      <c r="D5" s="70">
        <v>1</v>
      </c>
      <c r="E5" s="70">
        <v>0</v>
      </c>
    </row>
    <row r="6" spans="1:10" x14ac:dyDescent="0.25">
      <c r="A6" s="69" t="s">
        <v>12</v>
      </c>
      <c r="B6" s="69">
        <v>0</v>
      </c>
      <c r="C6" s="69">
        <v>0</v>
      </c>
      <c r="D6" s="70">
        <v>0</v>
      </c>
      <c r="E6" s="70">
        <v>0</v>
      </c>
    </row>
    <row r="7" spans="1:10" x14ac:dyDescent="0.25">
      <c r="A7" s="69" t="s">
        <v>127</v>
      </c>
      <c r="B7" s="69">
        <v>0</v>
      </c>
      <c r="C7" s="69">
        <v>0</v>
      </c>
      <c r="D7" s="70">
        <v>0</v>
      </c>
      <c r="E7" s="70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</row>
    <row r="8" spans="1:10" x14ac:dyDescent="0.25">
      <c r="A8" s="69" t="s">
        <v>116</v>
      </c>
      <c r="B8" s="69">
        <v>0</v>
      </c>
      <c r="C8" s="69">
        <v>0</v>
      </c>
      <c r="D8" s="70">
        <v>0</v>
      </c>
      <c r="E8" s="70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</row>
    <row r="9" spans="1:10" x14ac:dyDescent="0.25">
      <c r="A9" s="69" t="s">
        <v>117</v>
      </c>
      <c r="B9" s="69">
        <v>2.7777777777777799E-4</v>
      </c>
      <c r="C9" s="69">
        <v>0</v>
      </c>
      <c r="D9" s="70">
        <v>1</v>
      </c>
      <c r="E9" s="70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</row>
    <row r="10" spans="1:10" x14ac:dyDescent="0.25">
      <c r="A10" s="69" t="s">
        <v>152</v>
      </c>
      <c r="B10" s="69">
        <v>0</v>
      </c>
      <c r="C10" s="69">
        <v>0</v>
      </c>
      <c r="D10" s="70">
        <v>0</v>
      </c>
      <c r="E10" s="70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</row>
    <row r="11" spans="1:10" x14ac:dyDescent="0.25">
      <c r="A11" s="69" t="s">
        <v>141</v>
      </c>
      <c r="B11" s="69">
        <v>0</v>
      </c>
      <c r="C11" s="69">
        <v>0</v>
      </c>
      <c r="D11" s="70">
        <v>0</v>
      </c>
      <c r="E11" s="70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</row>
    <row r="12" spans="1:10" x14ac:dyDescent="0.25">
      <c r="A12" s="69" t="s">
        <v>128</v>
      </c>
      <c r="B12" s="69">
        <v>0</v>
      </c>
      <c r="C12" s="69">
        <v>0</v>
      </c>
      <c r="D12" s="70">
        <v>0</v>
      </c>
      <c r="E12" s="70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</row>
    <row r="13" spans="1:10" x14ac:dyDescent="0.25">
      <c r="A13" s="69" t="s">
        <v>13</v>
      </c>
      <c r="B13" s="69">
        <v>5.32407407407407E-4</v>
      </c>
      <c r="C13" s="69">
        <v>0</v>
      </c>
      <c r="D13" s="70">
        <v>1</v>
      </c>
      <c r="E13" s="70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</row>
    <row r="14" spans="1:10" x14ac:dyDescent="0.25">
      <c r="A14" s="69" t="s">
        <v>15</v>
      </c>
      <c r="B14" s="69">
        <v>1.58564814814815E-3</v>
      </c>
      <c r="C14" s="69">
        <v>0</v>
      </c>
      <c r="D14" s="70">
        <v>1</v>
      </c>
      <c r="E14" s="70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</row>
    <row r="15" spans="1:10" x14ac:dyDescent="0.25">
      <c r="A15" s="69" t="s">
        <v>16</v>
      </c>
      <c r="B15" s="69">
        <v>0</v>
      </c>
      <c r="C15" s="69">
        <v>0</v>
      </c>
      <c r="D15" s="70">
        <v>0</v>
      </c>
      <c r="E15" s="70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</row>
    <row r="16" spans="1:10" x14ac:dyDescent="0.25">
      <c r="A16" s="69" t="s">
        <v>17</v>
      </c>
      <c r="B16" s="69">
        <v>0</v>
      </c>
      <c r="C16" s="69">
        <v>0</v>
      </c>
      <c r="D16" s="70">
        <v>0</v>
      </c>
      <c r="E16" s="70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</row>
    <row r="17" spans="1:10" x14ac:dyDescent="0.25">
      <c r="A17" s="69" t="s">
        <v>18</v>
      </c>
      <c r="B17" s="69">
        <v>4.0277777777777803E-3</v>
      </c>
      <c r="C17" s="69">
        <v>0</v>
      </c>
      <c r="D17" s="70">
        <v>1</v>
      </c>
      <c r="E17" s="70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</row>
    <row r="18" spans="1:10" x14ac:dyDescent="0.25">
      <c r="A18" s="69" t="s">
        <v>19</v>
      </c>
      <c r="B18" s="69">
        <v>1.9675925925925898E-3</v>
      </c>
      <c r="C18" s="69">
        <v>5.20833333333333E-4</v>
      </c>
      <c r="D18" s="69">
        <v>0.79069767441860495</v>
      </c>
      <c r="E18" s="69">
        <v>0.209302325581395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</row>
    <row r="19" spans="1:10" x14ac:dyDescent="0.25">
      <c r="A19" s="69" t="s">
        <v>20</v>
      </c>
      <c r="B19" s="69">
        <v>1.1574074074074073E-3</v>
      </c>
      <c r="D19" s="70">
        <v>1</v>
      </c>
      <c r="G19" s="69">
        <v>0</v>
      </c>
      <c r="H19" s="69">
        <v>0</v>
      </c>
      <c r="I19" s="69">
        <v>0</v>
      </c>
      <c r="J19" s="6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19"/>
  <sheetViews>
    <sheetView showZeros="0" workbookViewId="0">
      <selection activeCell="A10" sqref="A10"/>
    </sheetView>
  </sheetViews>
  <sheetFormatPr defaultRowHeight="15" x14ac:dyDescent="0.25"/>
  <cols>
    <col min="1" max="16384" width="9.140625" style="69"/>
  </cols>
  <sheetData>
    <row r="1" spans="1:10" x14ac:dyDescent="0.25">
      <c r="A1" s="69" t="s">
        <v>54</v>
      </c>
      <c r="B1" s="69" t="s">
        <v>55</v>
      </c>
      <c r="C1" s="69" t="s">
        <v>56</v>
      </c>
      <c r="D1" s="69" t="s">
        <v>91</v>
      </c>
      <c r="E1" s="69" t="s">
        <v>92</v>
      </c>
    </row>
    <row r="2" spans="1:10" x14ac:dyDescent="0.25">
      <c r="A2" s="69" t="s">
        <v>37</v>
      </c>
      <c r="B2" s="69">
        <v>0</v>
      </c>
      <c r="C2" s="69">
        <v>0</v>
      </c>
      <c r="D2" s="70">
        <v>0</v>
      </c>
      <c r="E2" s="70">
        <v>0</v>
      </c>
    </row>
    <row r="3" spans="1:10" x14ac:dyDescent="0.25">
      <c r="A3" s="69" t="s">
        <v>110</v>
      </c>
      <c r="B3" s="69">
        <v>0</v>
      </c>
      <c r="C3" s="69">
        <v>0</v>
      </c>
      <c r="D3" s="70">
        <v>0</v>
      </c>
      <c r="E3" s="70">
        <v>0</v>
      </c>
    </row>
    <row r="4" spans="1:10" x14ac:dyDescent="0.25">
      <c r="A4" s="69" t="s">
        <v>48</v>
      </c>
      <c r="B4" s="69">
        <v>0</v>
      </c>
      <c r="C4" s="69">
        <v>0</v>
      </c>
      <c r="D4" s="70">
        <v>0</v>
      </c>
      <c r="E4" s="70">
        <v>0</v>
      </c>
    </row>
    <row r="5" spans="1:10" x14ac:dyDescent="0.25">
      <c r="A5" s="69" t="s">
        <v>11</v>
      </c>
      <c r="B5" s="69">
        <v>0</v>
      </c>
      <c r="C5" s="69">
        <v>0</v>
      </c>
      <c r="D5" s="70">
        <v>0</v>
      </c>
      <c r="E5" s="70">
        <v>0</v>
      </c>
    </row>
    <row r="6" spans="1:10" x14ac:dyDescent="0.25">
      <c r="A6" s="69" t="s">
        <v>12</v>
      </c>
      <c r="B6" s="69">
        <v>0</v>
      </c>
      <c r="C6" s="69">
        <v>0</v>
      </c>
      <c r="D6" s="70">
        <v>0</v>
      </c>
      <c r="E6" s="70">
        <v>0</v>
      </c>
    </row>
    <row r="7" spans="1:10" x14ac:dyDescent="0.25">
      <c r="A7" s="69" t="s">
        <v>127</v>
      </c>
      <c r="B7" s="69">
        <v>0</v>
      </c>
      <c r="C7" s="69">
        <v>0</v>
      </c>
      <c r="D7" s="70">
        <v>0</v>
      </c>
      <c r="E7" s="70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</row>
    <row r="8" spans="1:10" x14ac:dyDescent="0.25">
      <c r="A8" s="69" t="s">
        <v>116</v>
      </c>
      <c r="B8" s="69">
        <v>0</v>
      </c>
      <c r="C8" s="69">
        <v>0</v>
      </c>
      <c r="D8" s="70">
        <v>0</v>
      </c>
      <c r="E8" s="70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</row>
    <row r="9" spans="1:10" x14ac:dyDescent="0.25">
      <c r="A9" s="69" t="s">
        <v>117</v>
      </c>
      <c r="B9" s="69">
        <v>0</v>
      </c>
      <c r="C9" s="69">
        <v>0</v>
      </c>
      <c r="D9" s="70">
        <v>0</v>
      </c>
      <c r="E9" s="70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</row>
    <row r="10" spans="1:10" x14ac:dyDescent="0.25">
      <c r="A10" s="69" t="s">
        <v>152</v>
      </c>
      <c r="B10" s="69">
        <v>0</v>
      </c>
      <c r="C10" s="69">
        <v>0</v>
      </c>
      <c r="D10" s="70">
        <v>0</v>
      </c>
      <c r="E10" s="70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</row>
    <row r="11" spans="1:10" x14ac:dyDescent="0.25">
      <c r="A11" s="69" t="s">
        <v>141</v>
      </c>
      <c r="B11" s="69">
        <v>0</v>
      </c>
      <c r="C11" s="69">
        <v>0</v>
      </c>
      <c r="D11" s="70">
        <v>0</v>
      </c>
      <c r="E11" s="70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</row>
    <row r="12" spans="1:10" x14ac:dyDescent="0.25">
      <c r="A12" s="69" t="s">
        <v>128</v>
      </c>
      <c r="B12" s="69">
        <v>0</v>
      </c>
      <c r="C12" s="69">
        <v>0</v>
      </c>
      <c r="D12" s="70">
        <v>0</v>
      </c>
      <c r="E12" s="70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</row>
    <row r="13" spans="1:10" x14ac:dyDescent="0.25">
      <c r="A13" s="69" t="s">
        <v>13</v>
      </c>
      <c r="B13" s="69">
        <v>0</v>
      </c>
      <c r="C13" s="69">
        <v>0</v>
      </c>
      <c r="D13" s="70">
        <v>0</v>
      </c>
      <c r="E13" s="70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</row>
    <row r="14" spans="1:10" x14ac:dyDescent="0.25">
      <c r="A14" s="69" t="s">
        <v>15</v>
      </c>
      <c r="B14" s="69">
        <v>0</v>
      </c>
      <c r="C14" s="69">
        <v>0</v>
      </c>
      <c r="D14" s="70">
        <v>0</v>
      </c>
      <c r="E14" s="70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</row>
    <row r="15" spans="1:10" x14ac:dyDescent="0.25">
      <c r="A15" s="69" t="s">
        <v>16</v>
      </c>
      <c r="B15" s="69">
        <v>0</v>
      </c>
      <c r="C15" s="69">
        <v>0</v>
      </c>
      <c r="D15" s="70">
        <v>0</v>
      </c>
      <c r="E15" s="70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</row>
    <row r="16" spans="1:10" x14ac:dyDescent="0.25">
      <c r="A16" s="69" t="s">
        <v>17</v>
      </c>
      <c r="B16" s="69">
        <v>0</v>
      </c>
      <c r="C16" s="69">
        <v>0</v>
      </c>
      <c r="D16" s="70">
        <v>0</v>
      </c>
      <c r="E16" s="70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</row>
    <row r="17" spans="1:10" x14ac:dyDescent="0.25">
      <c r="A17" s="69" t="s">
        <v>18</v>
      </c>
      <c r="B17" s="69">
        <v>0</v>
      </c>
      <c r="C17" s="69">
        <v>0</v>
      </c>
      <c r="D17" s="70">
        <v>0</v>
      </c>
      <c r="E17" s="70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</row>
    <row r="18" spans="1:10" x14ac:dyDescent="0.25">
      <c r="A18" s="69" t="s">
        <v>19</v>
      </c>
      <c r="B18" s="69">
        <v>0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</row>
    <row r="19" spans="1:10" x14ac:dyDescent="0.25">
      <c r="A19" s="69" t="s">
        <v>20</v>
      </c>
      <c r="B19" s="69">
        <v>0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E19"/>
  <sheetViews>
    <sheetView showZeros="0" workbookViewId="0">
      <selection activeCell="J41" sqref="J41"/>
    </sheetView>
  </sheetViews>
  <sheetFormatPr defaultRowHeight="15" x14ac:dyDescent="0.25"/>
  <cols>
    <col min="1" max="16384" width="9.140625" style="69"/>
  </cols>
  <sheetData>
    <row r="1" spans="1:5" x14ac:dyDescent="0.25">
      <c r="A1" s="69" t="s">
        <v>54</v>
      </c>
      <c r="B1" s="69" t="s">
        <v>55</v>
      </c>
      <c r="C1" s="69" t="s">
        <v>56</v>
      </c>
      <c r="D1" s="69" t="s">
        <v>91</v>
      </c>
      <c r="E1" s="69" t="s">
        <v>92</v>
      </c>
    </row>
    <row r="2" spans="1:5" x14ac:dyDescent="0.25">
      <c r="A2" s="69" t="s">
        <v>37</v>
      </c>
      <c r="B2" s="69">
        <v>9.6527777777777792E-3</v>
      </c>
      <c r="C2" s="69">
        <v>3.1944444444444399E-3</v>
      </c>
      <c r="D2" s="70">
        <v>0.751351351351351</v>
      </c>
      <c r="E2" s="70">
        <v>0.248648648648649</v>
      </c>
    </row>
    <row r="3" spans="1:5" x14ac:dyDescent="0.25">
      <c r="A3" s="69" t="s">
        <v>110</v>
      </c>
      <c r="B3" s="69">
        <v>2.6377314814814801E-2</v>
      </c>
      <c r="C3" s="69">
        <v>0</v>
      </c>
      <c r="D3" s="70">
        <v>1</v>
      </c>
      <c r="E3" s="70">
        <v>0</v>
      </c>
    </row>
    <row r="4" spans="1:5" x14ac:dyDescent="0.25">
      <c r="A4" s="69" t="s">
        <v>48</v>
      </c>
      <c r="B4" s="69">
        <v>1.0983796296296301E-2</v>
      </c>
      <c r="C4" s="69">
        <v>5.0810185185185203E-3</v>
      </c>
      <c r="D4" s="70">
        <v>0.68371757925071996</v>
      </c>
      <c r="E4" s="70">
        <v>0.31628242074927998</v>
      </c>
    </row>
    <row r="5" spans="1:5" x14ac:dyDescent="0.25">
      <c r="A5" s="69" t="s">
        <v>11</v>
      </c>
      <c r="B5" s="69">
        <v>1.8599537037037001E-2</v>
      </c>
      <c r="C5" s="69">
        <v>5.70601851851852E-3</v>
      </c>
      <c r="D5" s="70">
        <v>0.76523809523809505</v>
      </c>
      <c r="E5" s="70">
        <v>0.234761904761905</v>
      </c>
    </row>
    <row r="6" spans="1:5" x14ac:dyDescent="0.25">
      <c r="A6" s="69" t="s">
        <v>12</v>
      </c>
      <c r="B6" s="69">
        <v>1.80555555555556E-3</v>
      </c>
      <c r="C6" s="69">
        <v>1.30555555555556E-2</v>
      </c>
      <c r="D6" s="70">
        <v>0.121495327102804</v>
      </c>
      <c r="E6" s="70">
        <v>0.87850467289719603</v>
      </c>
    </row>
    <row r="7" spans="1:5" x14ac:dyDescent="0.25">
      <c r="A7" s="69" t="s">
        <v>127</v>
      </c>
      <c r="B7" s="69">
        <v>0</v>
      </c>
      <c r="C7" s="69">
        <v>0</v>
      </c>
      <c r="D7" s="70">
        <v>0</v>
      </c>
      <c r="E7" s="70">
        <v>0</v>
      </c>
    </row>
    <row r="8" spans="1:5" x14ac:dyDescent="0.25">
      <c r="A8" s="69" t="s">
        <v>116</v>
      </c>
      <c r="B8" s="69">
        <v>2.8356481481481501E-3</v>
      </c>
      <c r="C8" s="69">
        <v>0</v>
      </c>
      <c r="D8" s="70">
        <v>1</v>
      </c>
      <c r="E8" s="70">
        <v>0</v>
      </c>
    </row>
    <row r="9" spans="1:5" x14ac:dyDescent="0.25">
      <c r="A9" s="69" t="s">
        <v>117</v>
      </c>
      <c r="B9" s="69">
        <v>0</v>
      </c>
      <c r="C9" s="69">
        <v>0</v>
      </c>
      <c r="D9" s="70">
        <v>0</v>
      </c>
      <c r="E9" s="70">
        <v>0</v>
      </c>
    </row>
    <row r="10" spans="1:5" x14ac:dyDescent="0.25">
      <c r="A10" s="69" t="s">
        <v>152</v>
      </c>
      <c r="B10" s="69">
        <v>0</v>
      </c>
      <c r="C10" s="69">
        <v>0</v>
      </c>
      <c r="D10" s="70">
        <v>0</v>
      </c>
      <c r="E10" s="70">
        <v>0</v>
      </c>
    </row>
    <row r="11" spans="1:5" x14ac:dyDescent="0.25">
      <c r="A11" s="69" t="s">
        <v>141</v>
      </c>
      <c r="B11" s="69">
        <v>0</v>
      </c>
      <c r="C11" s="69">
        <v>1.04166666666667E-4</v>
      </c>
      <c r="D11" s="70">
        <v>0</v>
      </c>
      <c r="E11" s="70">
        <v>1</v>
      </c>
    </row>
    <row r="12" spans="1:5" x14ac:dyDescent="0.25">
      <c r="A12" s="69" t="s">
        <v>128</v>
      </c>
      <c r="B12" s="69">
        <v>0</v>
      </c>
      <c r="C12" s="69">
        <v>0</v>
      </c>
      <c r="D12" s="70">
        <v>0</v>
      </c>
      <c r="E12" s="70">
        <v>0</v>
      </c>
    </row>
    <row r="13" spans="1:5" x14ac:dyDescent="0.25">
      <c r="A13" s="69" t="s">
        <v>13</v>
      </c>
      <c r="B13" s="69">
        <v>3.0092592592592601E-3</v>
      </c>
      <c r="C13" s="69">
        <v>2.9050925925925902E-3</v>
      </c>
      <c r="D13" s="70">
        <v>0.50880626223091996</v>
      </c>
      <c r="E13" s="70">
        <v>0.49119373776907999</v>
      </c>
    </row>
    <row r="14" spans="1:5" x14ac:dyDescent="0.25">
      <c r="A14" s="69" t="s">
        <v>15</v>
      </c>
      <c r="B14" s="69">
        <v>1.38194444444444E-2</v>
      </c>
      <c r="C14" s="69">
        <v>0</v>
      </c>
      <c r="D14" s="70">
        <v>1</v>
      </c>
      <c r="E14" s="70">
        <v>0</v>
      </c>
    </row>
    <row r="15" spans="1:5" x14ac:dyDescent="0.25">
      <c r="A15" s="69" t="s">
        <v>16</v>
      </c>
      <c r="B15" s="69">
        <v>0</v>
      </c>
      <c r="C15" s="69">
        <v>0</v>
      </c>
      <c r="D15" s="70">
        <v>0</v>
      </c>
      <c r="E15" s="70">
        <v>0</v>
      </c>
    </row>
    <row r="16" spans="1:5" x14ac:dyDescent="0.25">
      <c r="A16" s="69" t="s">
        <v>17</v>
      </c>
      <c r="B16" s="69">
        <v>0</v>
      </c>
      <c r="C16" s="69">
        <v>0</v>
      </c>
      <c r="D16" s="70">
        <v>0</v>
      </c>
      <c r="E16" s="70">
        <v>0</v>
      </c>
    </row>
    <row r="17" spans="1:5" x14ac:dyDescent="0.25">
      <c r="A17" s="69" t="s">
        <v>18</v>
      </c>
      <c r="B17" s="69">
        <v>2.19907407407407E-4</v>
      </c>
      <c r="C17" s="69">
        <v>0</v>
      </c>
      <c r="D17" s="70">
        <v>1</v>
      </c>
      <c r="E17" s="70">
        <v>0</v>
      </c>
    </row>
    <row r="18" spans="1:5" x14ac:dyDescent="0.25">
      <c r="A18" s="69" t="s">
        <v>19</v>
      </c>
      <c r="B18" s="69">
        <v>1.3657407407407399E-2</v>
      </c>
      <c r="C18" s="69">
        <v>1.2604166666666699E-2</v>
      </c>
      <c r="D18" s="69">
        <v>0.52005288673424399</v>
      </c>
      <c r="E18" s="69">
        <v>0.47994711326575601</v>
      </c>
    </row>
    <row r="19" spans="1:5" x14ac:dyDescent="0.25">
      <c r="A19" s="69" t="s">
        <v>20</v>
      </c>
      <c r="B19" s="69">
        <v>1.9791666666666668E-3</v>
      </c>
      <c r="D19" s="70">
        <v>1</v>
      </c>
    </row>
  </sheetData>
  <pageMargins left="0.7" right="0.7" top="0.75" bottom="0.75" header="0.3" footer="0.3"/>
  <pageSetup paperSize="9" orientation="portrait" horizontalDpi="300" verticalDpi="30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19"/>
  <sheetViews>
    <sheetView showZeros="0" workbookViewId="0">
      <selection activeCell="B4" sqref="B4:E4"/>
    </sheetView>
  </sheetViews>
  <sheetFormatPr defaultRowHeight="15" x14ac:dyDescent="0.25"/>
  <cols>
    <col min="1" max="16384" width="9.140625" style="69"/>
  </cols>
  <sheetData>
    <row r="1" spans="1:10" x14ac:dyDescent="0.25">
      <c r="A1" s="69" t="s">
        <v>54</v>
      </c>
      <c r="B1" s="69" t="s">
        <v>55</v>
      </c>
      <c r="C1" s="69" t="s">
        <v>56</v>
      </c>
      <c r="D1" s="69" t="s">
        <v>91</v>
      </c>
      <c r="E1" s="69" t="s">
        <v>92</v>
      </c>
    </row>
    <row r="2" spans="1:10" x14ac:dyDescent="0.25">
      <c r="A2" s="69" t="s">
        <v>37</v>
      </c>
      <c r="B2" s="69">
        <v>0</v>
      </c>
      <c r="C2" s="69">
        <v>0</v>
      </c>
      <c r="D2" s="70">
        <v>0</v>
      </c>
      <c r="E2" s="70">
        <v>0</v>
      </c>
    </row>
    <row r="3" spans="1:10" x14ac:dyDescent="0.25">
      <c r="A3" s="69" t="s">
        <v>110</v>
      </c>
      <c r="B3" s="69">
        <v>0</v>
      </c>
      <c r="C3" s="69">
        <v>0</v>
      </c>
      <c r="D3" s="70">
        <v>0</v>
      </c>
      <c r="E3" s="70">
        <v>0</v>
      </c>
    </row>
    <row r="4" spans="1:10" x14ac:dyDescent="0.25">
      <c r="A4" s="69" t="s">
        <v>48</v>
      </c>
      <c r="D4" s="70"/>
      <c r="E4" s="70"/>
    </row>
    <row r="5" spans="1:10" x14ac:dyDescent="0.25">
      <c r="A5" s="69" t="s">
        <v>11</v>
      </c>
      <c r="B5" s="69">
        <v>0</v>
      </c>
      <c r="C5" s="69">
        <v>0</v>
      </c>
      <c r="D5" s="70">
        <v>0</v>
      </c>
      <c r="E5" s="70">
        <v>0</v>
      </c>
    </row>
    <row r="6" spans="1:10" x14ac:dyDescent="0.25">
      <c r="A6" s="69" t="s">
        <v>12</v>
      </c>
      <c r="B6" s="69">
        <v>0</v>
      </c>
      <c r="C6" s="69">
        <v>0</v>
      </c>
      <c r="D6" s="70">
        <v>0</v>
      </c>
      <c r="E6" s="70">
        <v>0</v>
      </c>
    </row>
    <row r="7" spans="1:10" x14ac:dyDescent="0.25">
      <c r="A7" s="69" t="s">
        <v>127</v>
      </c>
      <c r="B7" s="69">
        <v>0</v>
      </c>
      <c r="C7" s="69">
        <v>0</v>
      </c>
      <c r="D7" s="70">
        <v>0</v>
      </c>
      <c r="E7" s="70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</row>
    <row r="8" spans="1:10" x14ac:dyDescent="0.25">
      <c r="A8" s="69" t="s">
        <v>116</v>
      </c>
      <c r="B8" s="69">
        <v>0</v>
      </c>
      <c r="C8" s="69">
        <v>0</v>
      </c>
      <c r="D8" s="70">
        <v>0</v>
      </c>
      <c r="E8" s="70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</row>
    <row r="9" spans="1:10" x14ac:dyDescent="0.25">
      <c r="A9" s="69" t="s">
        <v>117</v>
      </c>
      <c r="B9" s="69">
        <v>0</v>
      </c>
      <c r="C9" s="69">
        <v>0</v>
      </c>
      <c r="D9" s="70">
        <v>0</v>
      </c>
      <c r="E9" s="70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</row>
    <row r="10" spans="1:10" x14ac:dyDescent="0.25">
      <c r="A10" s="69" t="s">
        <v>152</v>
      </c>
      <c r="B10" s="69">
        <v>0</v>
      </c>
      <c r="C10" s="69">
        <v>0</v>
      </c>
      <c r="D10" s="70">
        <v>0</v>
      </c>
      <c r="E10" s="70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</row>
    <row r="11" spans="1:10" x14ac:dyDescent="0.25">
      <c r="A11" s="69" t="s">
        <v>141</v>
      </c>
      <c r="B11" s="69">
        <v>0</v>
      </c>
      <c r="C11" s="69">
        <v>0</v>
      </c>
      <c r="D11" s="70">
        <v>0</v>
      </c>
      <c r="E11" s="70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</row>
    <row r="12" spans="1:10" x14ac:dyDescent="0.25">
      <c r="A12" s="69" t="s">
        <v>128</v>
      </c>
      <c r="B12" s="69">
        <v>0</v>
      </c>
      <c r="C12" s="69">
        <v>0</v>
      </c>
      <c r="D12" s="70">
        <v>0</v>
      </c>
      <c r="E12" s="70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</row>
    <row r="13" spans="1:10" x14ac:dyDescent="0.25">
      <c r="A13" s="69" t="s">
        <v>13</v>
      </c>
      <c r="B13" s="69">
        <v>0</v>
      </c>
      <c r="C13" s="69">
        <v>0</v>
      </c>
      <c r="D13" s="70">
        <v>0</v>
      </c>
      <c r="E13" s="70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</row>
    <row r="14" spans="1:10" x14ac:dyDescent="0.25">
      <c r="A14" s="69" t="s">
        <v>15</v>
      </c>
      <c r="B14" s="69">
        <v>0</v>
      </c>
      <c r="C14" s="69">
        <v>0</v>
      </c>
      <c r="D14" s="70">
        <v>0</v>
      </c>
      <c r="E14" s="70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</row>
    <row r="15" spans="1:10" x14ac:dyDescent="0.25">
      <c r="A15" s="69" t="s">
        <v>16</v>
      </c>
      <c r="B15" s="69">
        <v>0</v>
      </c>
      <c r="C15" s="69">
        <v>0</v>
      </c>
      <c r="D15" s="70">
        <v>0</v>
      </c>
      <c r="E15" s="70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</row>
    <row r="16" spans="1:10" x14ac:dyDescent="0.25">
      <c r="A16" s="69" t="s">
        <v>17</v>
      </c>
      <c r="B16" s="69">
        <v>0</v>
      </c>
      <c r="C16" s="69">
        <v>0</v>
      </c>
      <c r="D16" s="70">
        <v>0</v>
      </c>
      <c r="E16" s="70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</row>
    <row r="17" spans="1:10" x14ac:dyDescent="0.25">
      <c r="A17" s="69" t="s">
        <v>18</v>
      </c>
      <c r="B17" s="69">
        <v>0</v>
      </c>
      <c r="C17" s="69">
        <v>0</v>
      </c>
      <c r="D17" s="70">
        <v>0</v>
      </c>
      <c r="E17" s="70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</row>
    <row r="18" spans="1:10" x14ac:dyDescent="0.25">
      <c r="A18" s="69" t="s">
        <v>19</v>
      </c>
      <c r="B18" s="69">
        <v>0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</row>
    <row r="19" spans="1:10" x14ac:dyDescent="0.25">
      <c r="A19" s="69" t="s">
        <v>20</v>
      </c>
      <c r="B19" s="69">
        <v>0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J19"/>
  <sheetViews>
    <sheetView showZeros="0" workbookViewId="0">
      <selection activeCell="J41" sqref="J41"/>
    </sheetView>
  </sheetViews>
  <sheetFormatPr defaultRowHeight="15" x14ac:dyDescent="0.25"/>
  <cols>
    <col min="1" max="16384" width="9.140625" style="69"/>
  </cols>
  <sheetData>
    <row r="1" spans="1:10" x14ac:dyDescent="0.25">
      <c r="A1" s="69" t="s">
        <v>54</v>
      </c>
      <c r="B1" s="69" t="s">
        <v>55</v>
      </c>
      <c r="C1" s="69" t="s">
        <v>56</v>
      </c>
      <c r="D1" s="69" t="s">
        <v>91</v>
      </c>
      <c r="E1" s="69" t="s">
        <v>92</v>
      </c>
    </row>
    <row r="2" spans="1:10" x14ac:dyDescent="0.25">
      <c r="A2" s="69" t="s">
        <v>37</v>
      </c>
      <c r="B2" s="69">
        <v>0</v>
      </c>
      <c r="C2" s="69">
        <v>0</v>
      </c>
      <c r="D2" s="70">
        <v>0</v>
      </c>
      <c r="E2" s="70">
        <v>0</v>
      </c>
    </row>
    <row r="3" spans="1:10" x14ac:dyDescent="0.25">
      <c r="A3" s="69" t="s">
        <v>110</v>
      </c>
      <c r="B3" s="69">
        <v>0</v>
      </c>
      <c r="C3" s="69">
        <v>0</v>
      </c>
      <c r="D3" s="70">
        <v>0</v>
      </c>
      <c r="E3" s="70">
        <v>0</v>
      </c>
    </row>
    <row r="4" spans="1:10" x14ac:dyDescent="0.25">
      <c r="A4" s="69" t="s">
        <v>48</v>
      </c>
      <c r="B4" s="69">
        <v>8.7962962962963005E-4</v>
      </c>
      <c r="C4" s="69">
        <v>0</v>
      </c>
      <c r="D4" s="70">
        <v>1</v>
      </c>
      <c r="E4" s="70">
        <v>0</v>
      </c>
    </row>
    <row r="5" spans="1:10" x14ac:dyDescent="0.25">
      <c r="A5" s="69" t="s">
        <v>11</v>
      </c>
      <c r="B5" s="69">
        <v>0</v>
      </c>
      <c r="C5" s="69">
        <v>0</v>
      </c>
      <c r="D5" s="70">
        <v>0</v>
      </c>
      <c r="E5" s="70">
        <v>0</v>
      </c>
    </row>
    <row r="6" spans="1:10" x14ac:dyDescent="0.25">
      <c r="A6" s="69" t="s">
        <v>12</v>
      </c>
      <c r="B6" s="69">
        <v>0</v>
      </c>
      <c r="C6" s="69">
        <v>0</v>
      </c>
      <c r="D6" s="70">
        <v>0</v>
      </c>
      <c r="E6" s="70">
        <v>0</v>
      </c>
    </row>
    <row r="7" spans="1:10" x14ac:dyDescent="0.25">
      <c r="A7" s="69" t="s">
        <v>127</v>
      </c>
      <c r="B7" s="69">
        <v>0</v>
      </c>
      <c r="C7" s="69">
        <v>0</v>
      </c>
      <c r="D7" s="70">
        <v>0</v>
      </c>
      <c r="E7" s="70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</row>
    <row r="8" spans="1:10" x14ac:dyDescent="0.25">
      <c r="A8" s="69" t="s">
        <v>116</v>
      </c>
      <c r="B8" s="69">
        <v>0</v>
      </c>
      <c r="C8" s="69">
        <v>0</v>
      </c>
      <c r="D8" s="70">
        <v>0</v>
      </c>
      <c r="E8" s="70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</row>
    <row r="9" spans="1:10" x14ac:dyDescent="0.25">
      <c r="A9" s="69" t="s">
        <v>117</v>
      </c>
      <c r="B9" s="69">
        <v>0</v>
      </c>
      <c r="C9" s="69">
        <v>0</v>
      </c>
      <c r="D9" s="70">
        <v>0</v>
      </c>
      <c r="E9" s="70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</row>
    <row r="10" spans="1:10" x14ac:dyDescent="0.25">
      <c r="A10" s="69" t="s">
        <v>152</v>
      </c>
      <c r="B10" s="69">
        <v>0</v>
      </c>
      <c r="C10" s="69">
        <v>0</v>
      </c>
      <c r="D10" s="70">
        <v>0</v>
      </c>
      <c r="E10" s="70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</row>
    <row r="11" spans="1:10" x14ac:dyDescent="0.25">
      <c r="A11" s="69" t="s">
        <v>141</v>
      </c>
      <c r="B11" s="69">
        <v>0</v>
      </c>
      <c r="C11" s="69">
        <v>0</v>
      </c>
      <c r="D11" s="70">
        <v>0</v>
      </c>
      <c r="E11" s="70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</row>
    <row r="12" spans="1:10" x14ac:dyDescent="0.25">
      <c r="A12" s="69" t="s">
        <v>128</v>
      </c>
      <c r="B12" s="69">
        <v>0</v>
      </c>
      <c r="C12" s="69">
        <v>0</v>
      </c>
      <c r="D12" s="70">
        <v>0</v>
      </c>
      <c r="E12" s="70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</row>
    <row r="13" spans="1:10" x14ac:dyDescent="0.25">
      <c r="A13" s="69" t="s">
        <v>13</v>
      </c>
      <c r="B13" s="69">
        <v>7.1759259259259302E-4</v>
      </c>
      <c r="C13" s="69">
        <v>0</v>
      </c>
      <c r="D13" s="70">
        <v>1</v>
      </c>
      <c r="E13" s="70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</row>
    <row r="14" spans="1:10" x14ac:dyDescent="0.25">
      <c r="A14" s="69" t="s">
        <v>15</v>
      </c>
      <c r="B14" s="69">
        <v>3.00925925925926E-4</v>
      </c>
      <c r="C14" s="69">
        <v>0</v>
      </c>
      <c r="D14" s="70">
        <v>1</v>
      </c>
      <c r="E14" s="70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</row>
    <row r="15" spans="1:10" x14ac:dyDescent="0.25">
      <c r="A15" s="69" t="s">
        <v>16</v>
      </c>
      <c r="B15" s="69">
        <v>0</v>
      </c>
      <c r="C15" s="69">
        <v>0</v>
      </c>
      <c r="D15" s="70">
        <v>0</v>
      </c>
      <c r="E15" s="70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</row>
    <row r="16" spans="1:10" x14ac:dyDescent="0.25">
      <c r="A16" s="69" t="s">
        <v>17</v>
      </c>
      <c r="B16" s="69">
        <v>0</v>
      </c>
      <c r="C16" s="69">
        <v>0</v>
      </c>
      <c r="D16" s="70">
        <v>0</v>
      </c>
      <c r="E16" s="70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</row>
    <row r="17" spans="1:10" x14ac:dyDescent="0.25">
      <c r="A17" s="69" t="s">
        <v>18</v>
      </c>
      <c r="B17" s="69">
        <v>6.2500000000000001E-4</v>
      </c>
      <c r="C17" s="69">
        <v>0</v>
      </c>
      <c r="D17" s="70">
        <v>1</v>
      </c>
      <c r="E17" s="70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</row>
    <row r="18" spans="1:10" x14ac:dyDescent="0.25">
      <c r="A18" s="69" t="s">
        <v>19</v>
      </c>
      <c r="B18" s="69">
        <v>0</v>
      </c>
      <c r="C18" s="69">
        <v>1.5972222222222199E-3</v>
      </c>
      <c r="D18" s="69">
        <v>0</v>
      </c>
      <c r="E18" s="69">
        <v>1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</row>
    <row r="19" spans="1:10" x14ac:dyDescent="0.25">
      <c r="A19" s="69" t="s">
        <v>20</v>
      </c>
      <c r="G19" s="69">
        <v>0</v>
      </c>
      <c r="H19" s="69">
        <v>0</v>
      </c>
      <c r="I19" s="69">
        <v>0</v>
      </c>
      <c r="J19" s="6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19"/>
  <sheetViews>
    <sheetView showZeros="0" workbookViewId="0">
      <selection activeCell="J41" sqref="J41"/>
    </sheetView>
  </sheetViews>
  <sheetFormatPr defaultRowHeight="15" x14ac:dyDescent="0.25"/>
  <cols>
    <col min="1" max="16384" width="9.140625" style="69"/>
  </cols>
  <sheetData>
    <row r="1" spans="1:10" x14ac:dyDescent="0.25">
      <c r="A1" s="69" t="s">
        <v>54</v>
      </c>
      <c r="B1" s="69" t="s">
        <v>55</v>
      </c>
      <c r="C1" s="69" t="s">
        <v>56</v>
      </c>
      <c r="D1" s="69" t="s">
        <v>91</v>
      </c>
      <c r="E1" s="69" t="s">
        <v>92</v>
      </c>
    </row>
    <row r="2" spans="1:10" x14ac:dyDescent="0.25">
      <c r="A2" s="69" t="s">
        <v>37</v>
      </c>
      <c r="B2" s="69">
        <v>8.64583333333333E-3</v>
      </c>
      <c r="C2" s="69">
        <v>0</v>
      </c>
      <c r="D2" s="70">
        <v>1</v>
      </c>
      <c r="E2" s="70">
        <v>0</v>
      </c>
    </row>
    <row r="3" spans="1:10" x14ac:dyDescent="0.25">
      <c r="A3" s="69" t="s">
        <v>110</v>
      </c>
      <c r="B3" s="69">
        <v>5.1736111111111097E-3</v>
      </c>
      <c r="C3" s="69">
        <v>0</v>
      </c>
      <c r="D3" s="70">
        <v>1</v>
      </c>
      <c r="E3" s="70">
        <v>0</v>
      </c>
    </row>
    <row r="4" spans="1:10" x14ac:dyDescent="0.25">
      <c r="A4" s="69" t="s">
        <v>48</v>
      </c>
      <c r="B4" s="69">
        <v>5.5324074074074104E-3</v>
      </c>
      <c r="C4" s="69">
        <v>8.4722222222222195E-3</v>
      </c>
      <c r="D4" s="70">
        <v>0.39504132231404998</v>
      </c>
      <c r="E4" s="70">
        <v>0.60495867768595002</v>
      </c>
    </row>
    <row r="5" spans="1:10" x14ac:dyDescent="0.25">
      <c r="A5" s="69" t="s">
        <v>11</v>
      </c>
      <c r="B5" s="69">
        <v>1.34606481481481E-2</v>
      </c>
      <c r="C5" s="69">
        <v>4.3287037037037001E-3</v>
      </c>
      <c r="D5" s="70">
        <v>0.75666883539362395</v>
      </c>
      <c r="E5" s="70">
        <v>0.24333116460637599</v>
      </c>
    </row>
    <row r="6" spans="1:10" x14ac:dyDescent="0.25">
      <c r="A6" s="69" t="s">
        <v>12</v>
      </c>
      <c r="B6" s="69">
        <v>2.4652777777777802E-3</v>
      </c>
      <c r="C6" s="69">
        <v>8.7962962962963005E-4</v>
      </c>
      <c r="D6" s="70">
        <v>0.73702422145328705</v>
      </c>
      <c r="E6" s="70">
        <v>0.262975778546713</v>
      </c>
    </row>
    <row r="7" spans="1:10" x14ac:dyDescent="0.25">
      <c r="A7" s="69" t="s">
        <v>127</v>
      </c>
      <c r="B7" s="69">
        <v>1.50462962962963E-4</v>
      </c>
      <c r="C7" s="69">
        <v>3.6689814814814801E-3</v>
      </c>
      <c r="D7" s="70">
        <v>3.9393939393939398E-2</v>
      </c>
      <c r="E7" s="70">
        <v>0.96060606060606102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</row>
    <row r="8" spans="1:10" x14ac:dyDescent="0.25">
      <c r="A8" s="69" t="s">
        <v>116</v>
      </c>
      <c r="B8" s="69">
        <v>0</v>
      </c>
      <c r="C8" s="69">
        <v>0</v>
      </c>
      <c r="D8" s="70">
        <v>0</v>
      </c>
      <c r="E8" s="70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</row>
    <row r="9" spans="1:10" x14ac:dyDescent="0.25">
      <c r="A9" s="69" t="s">
        <v>117</v>
      </c>
      <c r="B9" s="69">
        <v>0</v>
      </c>
      <c r="C9" s="69">
        <v>0</v>
      </c>
      <c r="D9" s="70">
        <v>0</v>
      </c>
      <c r="E9" s="70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</row>
    <row r="10" spans="1:10" x14ac:dyDescent="0.25">
      <c r="A10" s="69" t="s">
        <v>152</v>
      </c>
      <c r="B10" s="69">
        <v>0</v>
      </c>
      <c r="C10" s="69">
        <v>0</v>
      </c>
      <c r="D10" s="70">
        <v>0</v>
      </c>
      <c r="E10" s="70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</row>
    <row r="11" spans="1:10" x14ac:dyDescent="0.25">
      <c r="A11" s="69" t="s">
        <v>141</v>
      </c>
      <c r="B11" s="69">
        <v>1.15740740740741E-4</v>
      </c>
      <c r="C11" s="69">
        <v>0</v>
      </c>
      <c r="D11" s="70">
        <v>1</v>
      </c>
      <c r="E11" s="70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</row>
    <row r="12" spans="1:10" x14ac:dyDescent="0.25">
      <c r="A12" s="69" t="s">
        <v>128</v>
      </c>
      <c r="B12" s="69">
        <v>0</v>
      </c>
      <c r="C12" s="69">
        <v>0</v>
      </c>
      <c r="D12" s="70">
        <v>0</v>
      </c>
      <c r="E12" s="70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</row>
    <row r="13" spans="1:10" x14ac:dyDescent="0.25">
      <c r="A13" s="69" t="s">
        <v>13</v>
      </c>
      <c r="B13" s="69">
        <v>9.9884259259259301E-3</v>
      </c>
      <c r="C13" s="69">
        <v>0</v>
      </c>
      <c r="D13" s="70">
        <v>1</v>
      </c>
      <c r="E13" s="70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</row>
    <row r="14" spans="1:10" x14ac:dyDescent="0.25">
      <c r="A14" s="69" t="s">
        <v>15</v>
      </c>
      <c r="B14" s="69">
        <v>1.5393518518518499E-3</v>
      </c>
      <c r="C14" s="69">
        <v>0</v>
      </c>
      <c r="D14" s="70">
        <v>1</v>
      </c>
      <c r="E14" s="70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</row>
    <row r="15" spans="1:10" x14ac:dyDescent="0.25">
      <c r="A15" s="69" t="s">
        <v>16</v>
      </c>
      <c r="B15" s="69">
        <v>0</v>
      </c>
      <c r="C15" s="69">
        <v>0</v>
      </c>
      <c r="D15" s="70">
        <v>0</v>
      </c>
      <c r="E15" s="70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</row>
    <row r="16" spans="1:10" x14ac:dyDescent="0.25">
      <c r="A16" s="69" t="s">
        <v>17</v>
      </c>
      <c r="B16" s="69">
        <v>0</v>
      </c>
      <c r="C16" s="69">
        <v>0</v>
      </c>
      <c r="D16" s="70">
        <v>0</v>
      </c>
      <c r="E16" s="70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</row>
    <row r="17" spans="1:10" x14ac:dyDescent="0.25">
      <c r="A17" s="69" t="s">
        <v>18</v>
      </c>
      <c r="B17" s="69">
        <v>1.1574074074074099E-3</v>
      </c>
      <c r="C17" s="69">
        <v>0</v>
      </c>
      <c r="D17" s="70">
        <v>1</v>
      </c>
      <c r="E17" s="70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</row>
    <row r="18" spans="1:10" x14ac:dyDescent="0.25">
      <c r="A18" s="69" t="s">
        <v>19</v>
      </c>
      <c r="B18" s="69">
        <v>1.5949074074074102E-2</v>
      </c>
      <c r="C18" s="69">
        <v>6.3773148148148096E-3</v>
      </c>
      <c r="D18" s="69">
        <v>0.71435977190253996</v>
      </c>
      <c r="E18" s="69">
        <v>0.28564022809745998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</row>
    <row r="19" spans="1:10" x14ac:dyDescent="0.25">
      <c r="A19" s="69" t="s">
        <v>20</v>
      </c>
      <c r="B19" s="69">
        <v>5.7870370370370378E-4</v>
      </c>
      <c r="D19" s="70">
        <v>1</v>
      </c>
      <c r="H19" s="69">
        <v>0</v>
      </c>
      <c r="I19" s="69">
        <v>0</v>
      </c>
      <c r="J19" s="6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1"/>
  <sheetViews>
    <sheetView showGridLines="0" showZeros="0" view="pageBreakPreview" zoomScale="110" zoomScaleNormal="80" zoomScaleSheetLayoutView="11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1" t="s">
        <v>46</v>
      </c>
      <c r="C3" s="142"/>
      <c r="D3" s="142"/>
      <c r="E3" s="142"/>
      <c r="F3" s="142"/>
      <c r="G3" s="142"/>
      <c r="H3" s="142"/>
      <c r="I3" s="142"/>
      <c r="J3" s="142"/>
      <c r="K3" s="143"/>
    </row>
    <row r="4" spans="2:11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6"/>
    </row>
    <row r="5" spans="2:11" x14ac:dyDescent="0.25">
      <c r="B5" s="39"/>
      <c r="C5" s="147" t="s">
        <v>25</v>
      </c>
      <c r="D5" s="147"/>
      <c r="E5" s="147"/>
      <c r="F5" s="147" t="s">
        <v>26</v>
      </c>
      <c r="G5" s="147"/>
      <c r="H5" s="147"/>
      <c r="I5" s="147" t="s">
        <v>27</v>
      </c>
      <c r="J5" s="147"/>
      <c r="K5" s="148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0</v>
      </c>
      <c r="D7" s="12">
        <f t="shared" ref="D7:D18" si="0">IFERROR(C7/C$19,0)</f>
        <v>0</v>
      </c>
      <c r="E7" s="12">
        <f t="shared" ref="E7:E18" si="1">IFERROR(C7/C$30,0)</f>
        <v>0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0</v>
      </c>
      <c r="J7" s="12">
        <f t="shared" ref="J7:J18" si="4">IFERROR(I7/I$19,0)</f>
        <v>0</v>
      </c>
      <c r="K7" s="14">
        <f t="shared" ref="K7:K18" si="5">IFERROR(I7/I$30,0)</f>
        <v>0</v>
      </c>
    </row>
    <row r="8" spans="2:11" x14ac:dyDescent="0.25">
      <c r="B8" s="131" t="s">
        <v>110</v>
      </c>
      <c r="C8" s="11">
        <v>7.0601851851851804E-4</v>
      </c>
      <c r="D8" s="12">
        <f t="shared" si="0"/>
        <v>0.12761506276150633</v>
      </c>
      <c r="E8" s="12">
        <f t="shared" si="1"/>
        <v>3.1410916580844481E-2</v>
      </c>
      <c r="F8" s="11">
        <v>0</v>
      </c>
      <c r="G8" s="12">
        <f t="shared" si="2"/>
        <v>0</v>
      </c>
      <c r="H8" s="12">
        <f t="shared" si="3"/>
        <v>0</v>
      </c>
      <c r="I8" s="11">
        <v>7.0601851851851804E-4</v>
      </c>
      <c r="J8" s="12">
        <f t="shared" si="4"/>
        <v>0.12761506276150633</v>
      </c>
      <c r="K8" s="14">
        <f t="shared" si="5"/>
        <v>3.1410916580844481E-2</v>
      </c>
    </row>
    <row r="9" spans="2:11" x14ac:dyDescent="0.25">
      <c r="B9" s="10" t="s">
        <v>48</v>
      </c>
      <c r="C9" s="11">
        <v>2.88194444444444E-3</v>
      </c>
      <c r="D9" s="12">
        <f t="shared" si="0"/>
        <v>0.52092050209204999</v>
      </c>
      <c r="E9" s="12">
        <f t="shared" si="1"/>
        <v>0.12821833161688964</v>
      </c>
      <c r="F9" s="11">
        <v>0</v>
      </c>
      <c r="G9" s="12">
        <f t="shared" si="2"/>
        <v>0</v>
      </c>
      <c r="H9" s="12">
        <f t="shared" si="3"/>
        <v>0</v>
      </c>
      <c r="I9" s="11">
        <v>2.88194444444444E-3</v>
      </c>
      <c r="J9" s="12">
        <f t="shared" si="4"/>
        <v>0.52092050209204999</v>
      </c>
      <c r="K9" s="14">
        <f t="shared" si="5"/>
        <v>0.12821833161688964</v>
      </c>
    </row>
    <row r="10" spans="2:11" x14ac:dyDescent="0.25">
      <c r="B10" s="10" t="s">
        <v>11</v>
      </c>
      <c r="C10" s="11">
        <v>1.8749999999999999E-3</v>
      </c>
      <c r="D10" s="12">
        <f t="shared" si="0"/>
        <v>0.33891213389121372</v>
      </c>
      <c r="E10" s="12">
        <f t="shared" si="1"/>
        <v>8.3419155509783752E-2</v>
      </c>
      <c r="F10" s="11">
        <v>0</v>
      </c>
      <c r="G10" s="12">
        <f t="shared" si="2"/>
        <v>0</v>
      </c>
      <c r="H10" s="12">
        <f t="shared" si="3"/>
        <v>0</v>
      </c>
      <c r="I10" s="11">
        <v>1.8749999999999999E-3</v>
      </c>
      <c r="J10" s="12">
        <f t="shared" si="4"/>
        <v>0.33891213389121372</v>
      </c>
      <c r="K10" s="14">
        <f t="shared" si="5"/>
        <v>8.3419155509783752E-2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152</v>
      </c>
      <c r="C15" s="11">
        <v>6.9444444444444404E-5</v>
      </c>
      <c r="D15" s="12">
        <f t="shared" si="0"/>
        <v>1.2552301255230131E-2</v>
      </c>
      <c r="E15" s="12">
        <f t="shared" si="1"/>
        <v>3.0895983522142112E-3</v>
      </c>
      <c r="F15" s="11">
        <v>0</v>
      </c>
      <c r="G15" s="12">
        <f t="shared" si="2"/>
        <v>0</v>
      </c>
      <c r="H15" s="12">
        <f t="shared" si="3"/>
        <v>0</v>
      </c>
      <c r="I15" s="11">
        <v>6.9444444444444404E-5</v>
      </c>
      <c r="J15" s="12">
        <f t="shared" si="4"/>
        <v>1.2552301255230131E-2</v>
      </c>
      <c r="K15" s="14">
        <f t="shared" si="5"/>
        <v>3.0895983522142112E-3</v>
      </c>
    </row>
    <row r="16" spans="2:11" x14ac:dyDescent="0.25">
      <c r="B16" s="10" t="s">
        <v>141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6.5" thickTop="1" thickBot="1" x14ac:dyDescent="0.3">
      <c r="B19" s="31" t="s">
        <v>3</v>
      </c>
      <c r="C19" s="32">
        <f>SUM(C7:C18)</f>
        <v>5.5324074074074017E-3</v>
      </c>
      <c r="D19" s="33">
        <f>IFERROR(SUM(D7:D18),0)</f>
        <v>1.0000000000000002</v>
      </c>
      <c r="E19" s="33">
        <f>IFERROR(SUM(E7:E18),0)</f>
        <v>0.24613800205973205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5.5324074074074017E-3</v>
      </c>
      <c r="J19" s="33">
        <f>IFERROR(SUM(J7:J18),0)</f>
        <v>1.0000000000000002</v>
      </c>
      <c r="K19" s="34">
        <f>IFERROR(SUM(K7:K18),0)</f>
        <v>0.24613800205973205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1.99074074074074E-3</v>
      </c>
      <c r="D22" s="19"/>
      <c r="E22" s="12">
        <f>IFERROR(C22/C$30,0)</f>
        <v>8.8568486096807411E-2</v>
      </c>
      <c r="F22" s="11">
        <v>0</v>
      </c>
      <c r="G22" s="19"/>
      <c r="H22" s="12">
        <f>IFERROR(F22/F$30,0)</f>
        <v>0</v>
      </c>
      <c r="I22" s="11">
        <v>1.99074074074074E-3</v>
      </c>
      <c r="J22" s="19"/>
      <c r="K22" s="14">
        <f>IFERROR(I22/I$30,0)</f>
        <v>8.8568486096807411E-2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6.1342592592592603E-3</v>
      </c>
      <c r="D25" s="19"/>
      <c r="E25" s="12">
        <f t="shared" si="6"/>
        <v>0.27291452111225556</v>
      </c>
      <c r="F25" s="11">
        <v>0</v>
      </c>
      <c r="G25" s="19"/>
      <c r="H25" s="12">
        <f t="shared" si="7"/>
        <v>0</v>
      </c>
      <c r="I25" s="11">
        <v>6.1342592592592603E-3</v>
      </c>
      <c r="J25" s="19"/>
      <c r="K25" s="14">
        <f t="shared" si="8"/>
        <v>0.27291452111225556</v>
      </c>
    </row>
    <row r="26" spans="2:11" x14ac:dyDescent="0.25">
      <c r="B26" s="18" t="s">
        <v>19</v>
      </c>
      <c r="C26" s="11">
        <v>8.8194444444444405E-3</v>
      </c>
      <c r="D26" s="19"/>
      <c r="E26" s="12">
        <f t="shared" si="6"/>
        <v>0.39237899073120491</v>
      </c>
      <c r="F26" s="11">
        <v>0</v>
      </c>
      <c r="G26" s="19"/>
      <c r="H26" s="12">
        <f t="shared" si="7"/>
        <v>0</v>
      </c>
      <c r="I26" s="11">
        <v>8.8194444444444405E-3</v>
      </c>
      <c r="J26" s="19"/>
      <c r="K26" s="14">
        <f t="shared" si="8"/>
        <v>0.39237899073120491</v>
      </c>
    </row>
    <row r="27" spans="2:1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ht="16.5" thickTop="1" thickBot="1" x14ac:dyDescent="0.3">
      <c r="B28" s="31" t="s">
        <v>3</v>
      </c>
      <c r="C28" s="32">
        <f>SUM(C22:C27)</f>
        <v>1.6944444444444443E-2</v>
      </c>
      <c r="D28" s="33"/>
      <c r="E28" s="33">
        <f>IFERROR(SUM(E22:E27),0)</f>
        <v>0.75386199794026787</v>
      </c>
      <c r="F28" s="32">
        <f>SUM(F22:F27)</f>
        <v>0</v>
      </c>
      <c r="G28" s="33"/>
      <c r="H28" s="33">
        <f>IFERROR(SUM(H22:H27),0)</f>
        <v>0</v>
      </c>
      <c r="I28" s="32">
        <f>SUM(I22:I27)</f>
        <v>1.6944444444444443E-2</v>
      </c>
      <c r="J28" s="33"/>
      <c r="K28" s="34">
        <f>IFERROR(SUM(K22:K27),0)</f>
        <v>0.75386199794026787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2.2476851851851845E-2</v>
      </c>
      <c r="D30" s="35"/>
      <c r="E30" s="36">
        <f>IFERROR(SUM(E19,E28),0)</f>
        <v>0.99999999999999989</v>
      </c>
      <c r="F30" s="32">
        <f>SUM(F19,F28)</f>
        <v>0</v>
      </c>
      <c r="G30" s="35"/>
      <c r="H30" s="36">
        <f>IFERROR(SUM(H19,H28),0)</f>
        <v>0</v>
      </c>
      <c r="I30" s="32">
        <f>SUM(I19,I28)</f>
        <v>2.2476851851851845E-2</v>
      </c>
      <c r="J30" s="35"/>
      <c r="K30" s="38">
        <f>IFERROR(SUM(K19,K28),0)</f>
        <v>0.99999999999999989</v>
      </c>
    </row>
    <row r="31" spans="2:11" ht="66" customHeight="1" thickTop="1" thickBot="1" x14ac:dyDescent="0.3">
      <c r="B31" s="138" t="s">
        <v>122</v>
      </c>
      <c r="C31" s="139"/>
      <c r="D31" s="139"/>
      <c r="E31" s="139"/>
      <c r="F31" s="139"/>
      <c r="G31" s="139"/>
      <c r="H31" s="139"/>
      <c r="I31" s="139"/>
      <c r="J31" s="139"/>
      <c r="K31" s="14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19"/>
  <sheetViews>
    <sheetView showZeros="0" workbookViewId="0">
      <selection activeCell="J41" sqref="J41"/>
    </sheetView>
  </sheetViews>
  <sheetFormatPr defaultRowHeight="15" x14ac:dyDescent="0.25"/>
  <cols>
    <col min="1" max="16384" width="9.140625" style="69"/>
  </cols>
  <sheetData>
    <row r="1" spans="1:10" x14ac:dyDescent="0.25">
      <c r="A1" s="69" t="s">
        <v>54</v>
      </c>
      <c r="B1" s="69" t="s">
        <v>55</v>
      </c>
      <c r="C1" s="69" t="s">
        <v>56</v>
      </c>
      <c r="D1" s="69" t="s">
        <v>91</v>
      </c>
      <c r="E1" s="69" t="s">
        <v>92</v>
      </c>
    </row>
    <row r="2" spans="1:10" x14ac:dyDescent="0.25">
      <c r="A2" s="69" t="s">
        <v>37</v>
      </c>
      <c r="B2" s="69">
        <v>0</v>
      </c>
      <c r="C2" s="69">
        <v>0</v>
      </c>
      <c r="D2" s="70">
        <v>0</v>
      </c>
      <c r="E2" s="70">
        <v>0</v>
      </c>
    </row>
    <row r="3" spans="1:10" x14ac:dyDescent="0.25">
      <c r="A3" s="69" t="s">
        <v>110</v>
      </c>
      <c r="B3" s="69">
        <v>0</v>
      </c>
      <c r="C3" s="69">
        <v>0</v>
      </c>
      <c r="D3" s="70">
        <v>0</v>
      </c>
      <c r="E3" s="70">
        <v>0</v>
      </c>
    </row>
    <row r="4" spans="1:10" x14ac:dyDescent="0.25">
      <c r="A4" s="69" t="s">
        <v>48</v>
      </c>
      <c r="B4" s="69">
        <v>0</v>
      </c>
      <c r="C4" s="69">
        <v>0</v>
      </c>
      <c r="D4" s="70">
        <v>0</v>
      </c>
      <c r="E4" s="70">
        <v>0</v>
      </c>
    </row>
    <row r="5" spans="1:10" x14ac:dyDescent="0.25">
      <c r="A5" s="69" t="s">
        <v>11</v>
      </c>
      <c r="B5" s="69">
        <v>0</v>
      </c>
      <c r="C5" s="69">
        <v>0</v>
      </c>
      <c r="D5" s="70">
        <v>0</v>
      </c>
      <c r="E5" s="70">
        <v>0</v>
      </c>
    </row>
    <row r="6" spans="1:10" x14ac:dyDescent="0.25">
      <c r="A6" s="69" t="s">
        <v>12</v>
      </c>
      <c r="B6" s="69">
        <v>0</v>
      </c>
      <c r="C6" s="69">
        <v>0</v>
      </c>
      <c r="D6" s="70">
        <v>0</v>
      </c>
      <c r="E6" s="70">
        <v>0</v>
      </c>
    </row>
    <row r="7" spans="1:10" x14ac:dyDescent="0.25">
      <c r="A7" s="69" t="s">
        <v>127</v>
      </c>
      <c r="B7" s="69">
        <v>0</v>
      </c>
      <c r="C7" s="69">
        <v>0</v>
      </c>
      <c r="D7" s="70">
        <v>0</v>
      </c>
      <c r="E7" s="70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</row>
    <row r="8" spans="1:10" x14ac:dyDescent="0.25">
      <c r="A8" s="69" t="s">
        <v>116</v>
      </c>
      <c r="B8" s="69">
        <v>0</v>
      </c>
      <c r="C8" s="69">
        <v>0</v>
      </c>
      <c r="D8" s="70">
        <v>0</v>
      </c>
      <c r="E8" s="70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</row>
    <row r="9" spans="1:10" x14ac:dyDescent="0.25">
      <c r="A9" s="69" t="s">
        <v>117</v>
      </c>
      <c r="B9" s="69">
        <v>0</v>
      </c>
      <c r="C9" s="69">
        <v>0</v>
      </c>
      <c r="D9" s="70">
        <v>0</v>
      </c>
      <c r="E9" s="70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</row>
    <row r="10" spans="1:10" x14ac:dyDescent="0.25">
      <c r="A10" s="69" t="s">
        <v>152</v>
      </c>
      <c r="B10" s="69">
        <v>0</v>
      </c>
      <c r="C10" s="69">
        <v>0</v>
      </c>
      <c r="D10" s="70">
        <v>0</v>
      </c>
      <c r="E10" s="70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</row>
    <row r="11" spans="1:10" x14ac:dyDescent="0.25">
      <c r="A11" s="69" t="s">
        <v>141</v>
      </c>
      <c r="B11" s="69">
        <v>0</v>
      </c>
      <c r="C11" s="69">
        <v>0</v>
      </c>
      <c r="D11" s="70">
        <v>0</v>
      </c>
      <c r="E11" s="70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</row>
    <row r="12" spans="1:10" x14ac:dyDescent="0.25">
      <c r="A12" s="69" t="s">
        <v>128</v>
      </c>
      <c r="B12" s="69">
        <v>0</v>
      </c>
      <c r="C12" s="69">
        <v>0</v>
      </c>
      <c r="D12" s="70">
        <v>0</v>
      </c>
      <c r="E12" s="70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</row>
    <row r="13" spans="1:10" x14ac:dyDescent="0.25">
      <c r="A13" s="69" t="s">
        <v>13</v>
      </c>
      <c r="B13" s="69">
        <v>0</v>
      </c>
      <c r="C13" s="69">
        <v>0</v>
      </c>
      <c r="D13" s="70">
        <v>0</v>
      </c>
      <c r="E13" s="70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</row>
    <row r="14" spans="1:10" x14ac:dyDescent="0.25">
      <c r="A14" s="69" t="s">
        <v>15</v>
      </c>
      <c r="B14" s="69">
        <v>0</v>
      </c>
      <c r="C14" s="69">
        <v>0</v>
      </c>
      <c r="D14" s="70">
        <v>0</v>
      </c>
      <c r="E14" s="70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</row>
    <row r="15" spans="1:10" x14ac:dyDescent="0.25">
      <c r="A15" s="69" t="s">
        <v>16</v>
      </c>
      <c r="B15" s="69">
        <v>0</v>
      </c>
      <c r="C15" s="69">
        <v>0</v>
      </c>
      <c r="D15" s="70">
        <v>0</v>
      </c>
      <c r="E15" s="70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</row>
    <row r="16" spans="1:10" x14ac:dyDescent="0.25">
      <c r="A16" s="69" t="s">
        <v>17</v>
      </c>
      <c r="B16" s="69">
        <v>0</v>
      </c>
      <c r="C16" s="69">
        <v>0</v>
      </c>
      <c r="D16" s="70">
        <v>0</v>
      </c>
      <c r="E16" s="70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</row>
    <row r="17" spans="1:10" x14ac:dyDescent="0.25">
      <c r="A17" s="69" t="s">
        <v>18</v>
      </c>
      <c r="B17" s="69">
        <v>0</v>
      </c>
      <c r="C17" s="69">
        <v>0</v>
      </c>
      <c r="D17" s="70">
        <v>0</v>
      </c>
      <c r="E17" s="70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</row>
    <row r="18" spans="1:10" x14ac:dyDescent="0.25">
      <c r="A18" s="69" t="s">
        <v>19</v>
      </c>
      <c r="B18" s="69">
        <v>0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</row>
    <row r="19" spans="1:10" x14ac:dyDescent="0.25">
      <c r="A19" s="69" t="s">
        <v>20</v>
      </c>
      <c r="B19" s="69">
        <v>0</v>
      </c>
      <c r="C19" s="69">
        <v>0</v>
      </c>
      <c r="D19" s="69">
        <v>0</v>
      </c>
      <c r="E19" s="6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19"/>
  <sheetViews>
    <sheetView showZeros="0" workbookViewId="0">
      <selection activeCell="J41" sqref="J41"/>
    </sheetView>
  </sheetViews>
  <sheetFormatPr defaultRowHeight="15" x14ac:dyDescent="0.25"/>
  <cols>
    <col min="1" max="16384" width="9.140625" style="69"/>
  </cols>
  <sheetData>
    <row r="1" spans="1:10" x14ac:dyDescent="0.25">
      <c r="A1" s="69" t="s">
        <v>54</v>
      </c>
      <c r="B1" s="69" t="s">
        <v>55</v>
      </c>
      <c r="C1" s="69" t="s">
        <v>56</v>
      </c>
      <c r="D1" s="69" t="s">
        <v>91</v>
      </c>
      <c r="E1" s="69" t="s">
        <v>92</v>
      </c>
    </row>
    <row r="2" spans="1:10" x14ac:dyDescent="0.25">
      <c r="A2" s="69" t="s">
        <v>37</v>
      </c>
      <c r="B2" s="69">
        <v>0</v>
      </c>
      <c r="C2" s="69">
        <v>0</v>
      </c>
      <c r="D2" s="70">
        <v>0</v>
      </c>
      <c r="E2" s="70">
        <v>0</v>
      </c>
    </row>
    <row r="3" spans="1:10" x14ac:dyDescent="0.25">
      <c r="A3" s="69" t="s">
        <v>110</v>
      </c>
      <c r="B3" s="69">
        <v>6.4351851851851896E-3</v>
      </c>
      <c r="C3" s="69">
        <v>0</v>
      </c>
      <c r="D3" s="70">
        <v>1</v>
      </c>
      <c r="E3" s="70">
        <v>0</v>
      </c>
    </row>
    <row r="4" spans="1:10" x14ac:dyDescent="0.25">
      <c r="A4" s="69" t="s">
        <v>48</v>
      </c>
      <c r="B4" s="69">
        <v>4.2824074074074101E-3</v>
      </c>
      <c r="C4" s="69">
        <v>0</v>
      </c>
      <c r="D4" s="70">
        <v>1</v>
      </c>
      <c r="E4" s="70">
        <v>0</v>
      </c>
    </row>
    <row r="5" spans="1:10" x14ac:dyDescent="0.25">
      <c r="A5" s="69" t="s">
        <v>11</v>
      </c>
      <c r="B5" s="69">
        <v>4.4212962962962999E-3</v>
      </c>
      <c r="C5" s="69">
        <v>0</v>
      </c>
      <c r="D5" s="70">
        <v>1</v>
      </c>
      <c r="E5" s="70">
        <v>0</v>
      </c>
    </row>
    <row r="6" spans="1:10" x14ac:dyDescent="0.25">
      <c r="A6" s="69" t="s">
        <v>12</v>
      </c>
      <c r="B6" s="69">
        <v>0</v>
      </c>
      <c r="C6" s="69">
        <v>5.37037037037037E-3</v>
      </c>
      <c r="D6" s="70">
        <v>0</v>
      </c>
      <c r="E6" s="70">
        <v>1</v>
      </c>
    </row>
    <row r="7" spans="1:10" x14ac:dyDescent="0.25">
      <c r="A7" s="69" t="s">
        <v>127</v>
      </c>
      <c r="B7" s="69">
        <v>5.8796296296296296E-3</v>
      </c>
      <c r="C7" s="69">
        <v>0</v>
      </c>
      <c r="D7" s="70">
        <v>1</v>
      </c>
      <c r="E7" s="70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</row>
    <row r="8" spans="1:10" x14ac:dyDescent="0.25">
      <c r="A8" s="69" t="s">
        <v>116</v>
      </c>
      <c r="B8" s="69">
        <v>0</v>
      </c>
      <c r="C8" s="69">
        <v>0</v>
      </c>
      <c r="D8" s="70">
        <v>0</v>
      </c>
      <c r="E8" s="70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</row>
    <row r="9" spans="1:10" x14ac:dyDescent="0.25">
      <c r="A9" s="69" t="s">
        <v>117</v>
      </c>
      <c r="B9" s="69">
        <v>0</v>
      </c>
      <c r="C9" s="69">
        <v>0</v>
      </c>
      <c r="D9" s="70">
        <v>0</v>
      </c>
      <c r="E9" s="70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</row>
    <row r="10" spans="1:10" x14ac:dyDescent="0.25">
      <c r="A10" s="69" t="s">
        <v>152</v>
      </c>
      <c r="B10" s="69">
        <v>0</v>
      </c>
      <c r="C10" s="69">
        <v>0</v>
      </c>
      <c r="D10" s="70">
        <v>0</v>
      </c>
      <c r="E10" s="70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</row>
    <row r="11" spans="1:10" x14ac:dyDescent="0.25">
      <c r="A11" s="69" t="s">
        <v>141</v>
      </c>
      <c r="B11" s="69">
        <v>0</v>
      </c>
      <c r="C11" s="69">
        <v>0</v>
      </c>
      <c r="D11" s="70">
        <v>0</v>
      </c>
      <c r="E11" s="70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</row>
    <row r="12" spans="1:10" x14ac:dyDescent="0.25">
      <c r="A12" s="69" t="s">
        <v>128</v>
      </c>
      <c r="B12" s="69">
        <v>0</v>
      </c>
      <c r="C12" s="69">
        <v>0</v>
      </c>
      <c r="D12" s="70">
        <v>0</v>
      </c>
      <c r="E12" s="70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</row>
    <row r="13" spans="1:10" x14ac:dyDescent="0.25">
      <c r="A13" s="69" t="s">
        <v>13</v>
      </c>
      <c r="B13" s="69">
        <v>0</v>
      </c>
      <c r="C13" s="69">
        <v>0</v>
      </c>
      <c r="D13" s="70">
        <v>0</v>
      </c>
      <c r="E13" s="70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</row>
    <row r="14" spans="1:10" x14ac:dyDescent="0.25">
      <c r="A14" s="69" t="s">
        <v>15</v>
      </c>
      <c r="B14" s="69">
        <v>0</v>
      </c>
      <c r="C14" s="69">
        <v>0</v>
      </c>
      <c r="D14" s="70">
        <v>0</v>
      </c>
      <c r="E14" s="70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</row>
    <row r="15" spans="1:10" x14ac:dyDescent="0.25">
      <c r="A15" s="69" t="s">
        <v>16</v>
      </c>
      <c r="B15" s="69">
        <v>0</v>
      </c>
      <c r="C15" s="69">
        <v>0</v>
      </c>
      <c r="D15" s="70">
        <v>0</v>
      </c>
      <c r="E15" s="70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</row>
    <row r="16" spans="1:10" x14ac:dyDescent="0.25">
      <c r="A16" s="69" t="s">
        <v>17</v>
      </c>
      <c r="B16" s="69">
        <v>0</v>
      </c>
      <c r="C16" s="69">
        <v>0</v>
      </c>
      <c r="D16" s="70">
        <v>0</v>
      </c>
      <c r="E16" s="70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</row>
    <row r="17" spans="1:10" x14ac:dyDescent="0.25">
      <c r="A17" s="69" t="s">
        <v>18</v>
      </c>
      <c r="B17" s="69">
        <v>0</v>
      </c>
      <c r="C17" s="69">
        <v>0</v>
      </c>
      <c r="D17" s="70">
        <v>0</v>
      </c>
      <c r="E17" s="70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</row>
    <row r="18" spans="1:10" x14ac:dyDescent="0.25">
      <c r="A18" s="69" t="s">
        <v>19</v>
      </c>
      <c r="B18" s="69">
        <v>0</v>
      </c>
      <c r="C18" s="69">
        <v>0</v>
      </c>
      <c r="D18" s="69">
        <v>0</v>
      </c>
      <c r="E18" s="69">
        <v>0</v>
      </c>
    </row>
    <row r="19" spans="1:10" x14ac:dyDescent="0.25">
      <c r="A19" s="69" t="s">
        <v>20</v>
      </c>
      <c r="B19" s="69">
        <v>0</v>
      </c>
      <c r="C19" s="69">
        <v>0</v>
      </c>
      <c r="D19" s="69">
        <v>0</v>
      </c>
      <c r="E19" s="6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19"/>
  <sheetViews>
    <sheetView showZeros="0" workbookViewId="0">
      <selection activeCell="B18" sqref="B18:I20"/>
    </sheetView>
  </sheetViews>
  <sheetFormatPr defaultRowHeight="15" x14ac:dyDescent="0.25"/>
  <cols>
    <col min="1" max="16384" width="9.140625" style="69"/>
  </cols>
  <sheetData>
    <row r="1" spans="1:10" x14ac:dyDescent="0.25">
      <c r="A1" s="69" t="s">
        <v>54</v>
      </c>
      <c r="B1" s="69" t="s">
        <v>55</v>
      </c>
      <c r="C1" s="69" t="s">
        <v>56</v>
      </c>
      <c r="D1" s="69" t="s">
        <v>91</v>
      </c>
      <c r="E1" s="69" t="s">
        <v>92</v>
      </c>
    </row>
    <row r="2" spans="1:10" x14ac:dyDescent="0.25">
      <c r="A2" s="69" t="s">
        <v>37</v>
      </c>
      <c r="B2" s="69">
        <v>0</v>
      </c>
      <c r="C2" s="69">
        <v>0</v>
      </c>
      <c r="D2" s="70">
        <v>0</v>
      </c>
      <c r="E2" s="70">
        <v>0</v>
      </c>
    </row>
    <row r="3" spans="1:10" x14ac:dyDescent="0.25">
      <c r="A3" s="69" t="s">
        <v>110</v>
      </c>
      <c r="B3" s="69">
        <v>0</v>
      </c>
      <c r="C3" s="69">
        <v>0</v>
      </c>
      <c r="D3" s="70">
        <v>0</v>
      </c>
      <c r="E3" s="70">
        <v>0</v>
      </c>
    </row>
    <row r="4" spans="1:10" x14ac:dyDescent="0.25">
      <c r="A4" s="69" t="s">
        <v>48</v>
      </c>
      <c r="B4" s="69">
        <v>0</v>
      </c>
      <c r="C4" s="69">
        <v>0</v>
      </c>
      <c r="D4" s="70">
        <v>0</v>
      </c>
      <c r="E4" s="70">
        <v>0</v>
      </c>
    </row>
    <row r="5" spans="1:10" x14ac:dyDescent="0.25">
      <c r="A5" s="69" t="s">
        <v>11</v>
      </c>
      <c r="B5" s="69">
        <v>0</v>
      </c>
      <c r="C5" s="69">
        <v>0</v>
      </c>
      <c r="D5" s="70">
        <v>0</v>
      </c>
      <c r="E5" s="70">
        <v>0</v>
      </c>
    </row>
    <row r="6" spans="1:10" x14ac:dyDescent="0.25">
      <c r="A6" s="69" t="s">
        <v>12</v>
      </c>
      <c r="B6" s="69">
        <v>0</v>
      </c>
      <c r="C6" s="69">
        <v>0</v>
      </c>
      <c r="D6" s="70">
        <v>0</v>
      </c>
      <c r="E6" s="70">
        <v>0</v>
      </c>
    </row>
    <row r="7" spans="1:10" x14ac:dyDescent="0.25">
      <c r="A7" s="69" t="s">
        <v>127</v>
      </c>
      <c r="B7" s="69">
        <v>0</v>
      </c>
      <c r="C7" s="69">
        <v>0</v>
      </c>
      <c r="D7" s="70">
        <v>0</v>
      </c>
      <c r="E7" s="70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</row>
    <row r="8" spans="1:10" x14ac:dyDescent="0.25">
      <c r="A8" s="69" t="s">
        <v>116</v>
      </c>
      <c r="B8" s="69">
        <v>0</v>
      </c>
      <c r="C8" s="69">
        <v>0</v>
      </c>
      <c r="D8" s="70">
        <v>0</v>
      </c>
      <c r="E8" s="70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</row>
    <row r="9" spans="1:10" x14ac:dyDescent="0.25">
      <c r="A9" s="69" t="s">
        <v>117</v>
      </c>
      <c r="B9" s="69">
        <v>0</v>
      </c>
      <c r="C9" s="69">
        <v>0</v>
      </c>
      <c r="D9" s="70">
        <v>0</v>
      </c>
      <c r="E9" s="70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</row>
    <row r="10" spans="1:10" x14ac:dyDescent="0.25">
      <c r="A10" s="69" t="s">
        <v>152</v>
      </c>
      <c r="B10" s="69">
        <v>0</v>
      </c>
      <c r="C10" s="69">
        <v>0</v>
      </c>
      <c r="D10" s="70">
        <v>0</v>
      </c>
      <c r="E10" s="70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</row>
    <row r="11" spans="1:10" x14ac:dyDescent="0.25">
      <c r="A11" s="69" t="s">
        <v>141</v>
      </c>
      <c r="B11" s="69">
        <v>0</v>
      </c>
      <c r="C11" s="69">
        <v>0</v>
      </c>
      <c r="D11" s="70">
        <v>0</v>
      </c>
      <c r="E11" s="70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</row>
    <row r="12" spans="1:10" x14ac:dyDescent="0.25">
      <c r="A12" s="69" t="s">
        <v>128</v>
      </c>
      <c r="B12" s="69">
        <v>0</v>
      </c>
      <c r="C12" s="69">
        <v>0</v>
      </c>
      <c r="D12" s="70">
        <v>0</v>
      </c>
      <c r="E12" s="70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</row>
    <row r="13" spans="1:10" x14ac:dyDescent="0.25">
      <c r="A13" s="69" t="s">
        <v>13</v>
      </c>
      <c r="B13" s="69">
        <v>0</v>
      </c>
      <c r="C13" s="69">
        <v>0</v>
      </c>
      <c r="D13" s="70">
        <v>0</v>
      </c>
      <c r="E13" s="70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</row>
    <row r="14" spans="1:10" x14ac:dyDescent="0.25">
      <c r="A14" s="69" t="s">
        <v>15</v>
      </c>
      <c r="B14" s="69">
        <v>0</v>
      </c>
      <c r="C14" s="69">
        <v>0</v>
      </c>
      <c r="D14" s="70">
        <v>0</v>
      </c>
      <c r="E14" s="70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</row>
    <row r="15" spans="1:10" x14ac:dyDescent="0.25">
      <c r="A15" s="69" t="s">
        <v>16</v>
      </c>
      <c r="B15" s="69">
        <v>0</v>
      </c>
      <c r="C15" s="69">
        <v>0</v>
      </c>
      <c r="D15" s="70">
        <v>0</v>
      </c>
      <c r="E15" s="70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</row>
    <row r="16" spans="1:10" x14ac:dyDescent="0.25">
      <c r="A16" s="69" t="s">
        <v>17</v>
      </c>
      <c r="B16" s="69">
        <v>0</v>
      </c>
      <c r="C16" s="69">
        <v>0</v>
      </c>
      <c r="D16" s="70">
        <v>0</v>
      </c>
      <c r="E16" s="70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</row>
    <row r="17" spans="1:10" x14ac:dyDescent="0.25">
      <c r="A17" s="69" t="s">
        <v>18</v>
      </c>
      <c r="B17" s="69">
        <v>0</v>
      </c>
      <c r="C17" s="69">
        <v>0</v>
      </c>
      <c r="D17" s="70">
        <v>0</v>
      </c>
      <c r="E17" s="70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</row>
    <row r="18" spans="1:10" x14ac:dyDescent="0.25">
      <c r="A18" s="69" t="s">
        <v>19</v>
      </c>
      <c r="J18" s="69">
        <v>0</v>
      </c>
    </row>
    <row r="19" spans="1:10" x14ac:dyDescent="0.25">
      <c r="A19" s="69" t="s">
        <v>20</v>
      </c>
      <c r="J19" s="6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19"/>
  <sheetViews>
    <sheetView showZeros="0" workbookViewId="0">
      <selection activeCell="J41" sqref="J41"/>
    </sheetView>
  </sheetViews>
  <sheetFormatPr defaultRowHeight="15" x14ac:dyDescent="0.25"/>
  <cols>
    <col min="1" max="16384" width="9.140625" style="69"/>
  </cols>
  <sheetData>
    <row r="1" spans="1:10" x14ac:dyDescent="0.25">
      <c r="A1" s="69" t="s">
        <v>54</v>
      </c>
      <c r="B1" s="69" t="s">
        <v>55</v>
      </c>
      <c r="C1" s="69" t="s">
        <v>56</v>
      </c>
      <c r="D1" s="69" t="s">
        <v>91</v>
      </c>
      <c r="E1" s="69" t="s">
        <v>92</v>
      </c>
    </row>
    <row r="2" spans="1:10" x14ac:dyDescent="0.25">
      <c r="A2" s="69" t="s">
        <v>37</v>
      </c>
      <c r="B2" s="69">
        <v>0</v>
      </c>
      <c r="C2" s="69">
        <v>0</v>
      </c>
      <c r="D2" s="70">
        <v>0</v>
      </c>
      <c r="E2" s="70">
        <v>0</v>
      </c>
    </row>
    <row r="3" spans="1:10" x14ac:dyDescent="0.25">
      <c r="A3" s="69" t="s">
        <v>110</v>
      </c>
      <c r="B3" s="69">
        <v>0</v>
      </c>
      <c r="C3" s="69">
        <v>0</v>
      </c>
      <c r="D3" s="70">
        <v>0</v>
      </c>
      <c r="E3" s="70">
        <v>0</v>
      </c>
    </row>
    <row r="4" spans="1:10" x14ac:dyDescent="0.25">
      <c r="A4" s="69" t="s">
        <v>48</v>
      </c>
      <c r="B4" s="69">
        <v>0</v>
      </c>
      <c r="C4" s="69">
        <v>0</v>
      </c>
      <c r="D4" s="70">
        <v>0</v>
      </c>
      <c r="E4" s="70">
        <v>0</v>
      </c>
    </row>
    <row r="5" spans="1:10" x14ac:dyDescent="0.25">
      <c r="A5" s="69" t="s">
        <v>11</v>
      </c>
      <c r="B5" s="69">
        <v>0</v>
      </c>
      <c r="C5" s="69">
        <v>0</v>
      </c>
      <c r="D5" s="70">
        <v>0</v>
      </c>
      <c r="E5" s="70">
        <v>0</v>
      </c>
    </row>
    <row r="6" spans="1:10" x14ac:dyDescent="0.25">
      <c r="A6" s="69" t="s">
        <v>12</v>
      </c>
      <c r="B6" s="69">
        <v>0</v>
      </c>
      <c r="C6" s="69">
        <v>0</v>
      </c>
      <c r="D6" s="70">
        <v>0</v>
      </c>
      <c r="E6" s="70">
        <v>0</v>
      </c>
    </row>
    <row r="7" spans="1:10" x14ac:dyDescent="0.25">
      <c r="A7" s="69" t="s">
        <v>127</v>
      </c>
      <c r="B7" s="69">
        <v>0</v>
      </c>
      <c r="C7" s="69">
        <v>0</v>
      </c>
      <c r="D7" s="70">
        <v>0</v>
      </c>
      <c r="E7" s="70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</row>
    <row r="8" spans="1:10" x14ac:dyDescent="0.25">
      <c r="A8" s="69" t="s">
        <v>116</v>
      </c>
      <c r="B8" s="69">
        <v>0</v>
      </c>
      <c r="C8" s="69">
        <v>0</v>
      </c>
      <c r="D8" s="70">
        <v>0</v>
      </c>
      <c r="E8" s="70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</row>
    <row r="9" spans="1:10" x14ac:dyDescent="0.25">
      <c r="A9" s="69" t="s">
        <v>117</v>
      </c>
      <c r="B9" s="69">
        <v>0</v>
      </c>
      <c r="C9" s="69">
        <v>0</v>
      </c>
      <c r="D9" s="70">
        <v>0</v>
      </c>
      <c r="E9" s="70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</row>
    <row r="10" spans="1:10" x14ac:dyDescent="0.25">
      <c r="A10" s="69" t="s">
        <v>152</v>
      </c>
      <c r="B10" s="69">
        <v>0</v>
      </c>
      <c r="C10" s="69">
        <v>0</v>
      </c>
      <c r="D10" s="70">
        <v>0</v>
      </c>
      <c r="E10" s="70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</row>
    <row r="11" spans="1:10" x14ac:dyDescent="0.25">
      <c r="A11" s="69" t="s">
        <v>141</v>
      </c>
      <c r="B11" s="69">
        <v>0</v>
      </c>
      <c r="C11" s="69">
        <v>0</v>
      </c>
      <c r="D11" s="70">
        <v>0</v>
      </c>
      <c r="E11" s="70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</row>
    <row r="12" spans="1:10" x14ac:dyDescent="0.25">
      <c r="A12" s="69" t="s">
        <v>128</v>
      </c>
      <c r="B12" s="69">
        <v>0</v>
      </c>
      <c r="C12" s="69">
        <v>0</v>
      </c>
      <c r="D12" s="70">
        <v>0</v>
      </c>
      <c r="E12" s="70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</row>
    <row r="13" spans="1:10" x14ac:dyDescent="0.25">
      <c r="A13" s="69" t="s">
        <v>13</v>
      </c>
      <c r="B13" s="69">
        <v>0</v>
      </c>
      <c r="C13" s="69">
        <v>0</v>
      </c>
      <c r="D13" s="70">
        <v>0</v>
      </c>
      <c r="E13" s="70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</row>
    <row r="14" spans="1:10" x14ac:dyDescent="0.25">
      <c r="A14" s="69" t="s">
        <v>15</v>
      </c>
      <c r="B14" s="69">
        <v>0</v>
      </c>
      <c r="C14" s="69">
        <v>0</v>
      </c>
      <c r="D14" s="70">
        <v>0</v>
      </c>
      <c r="E14" s="70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</row>
    <row r="15" spans="1:10" x14ac:dyDescent="0.25">
      <c r="A15" s="69" t="s">
        <v>16</v>
      </c>
      <c r="B15" s="69">
        <v>0</v>
      </c>
      <c r="C15" s="69">
        <v>0</v>
      </c>
      <c r="D15" s="70">
        <v>0</v>
      </c>
      <c r="E15" s="70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</row>
    <row r="16" spans="1:10" x14ac:dyDescent="0.25">
      <c r="A16" s="69" t="s">
        <v>17</v>
      </c>
      <c r="B16" s="69">
        <v>0</v>
      </c>
      <c r="C16" s="69">
        <v>0</v>
      </c>
      <c r="D16" s="70">
        <v>0</v>
      </c>
      <c r="E16" s="70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</row>
    <row r="17" spans="1:10" x14ac:dyDescent="0.25">
      <c r="A17" s="69" t="s">
        <v>18</v>
      </c>
      <c r="B17" s="69">
        <v>0</v>
      </c>
      <c r="C17" s="69">
        <v>0</v>
      </c>
      <c r="D17" s="70">
        <v>0</v>
      </c>
      <c r="E17" s="70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</row>
    <row r="18" spans="1:10" x14ac:dyDescent="0.25">
      <c r="A18" s="69" t="s">
        <v>19</v>
      </c>
      <c r="B18" s="69">
        <v>0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</row>
    <row r="19" spans="1:10" x14ac:dyDescent="0.25">
      <c r="A19" s="69" t="s">
        <v>20</v>
      </c>
      <c r="B19" s="69">
        <v>0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6"/>
  <sheetViews>
    <sheetView showGridLines="0" showZeros="0" view="pageBreakPreview" zoomScale="110" zoomScaleNormal="100" zoomScaleSheetLayoutView="110" workbookViewId="0">
      <selection activeCell="B16" sqref="B16"/>
    </sheetView>
  </sheetViews>
  <sheetFormatPr defaultColWidth="8.85546875" defaultRowHeight="15" x14ac:dyDescent="0.25"/>
  <cols>
    <col min="1" max="1" width="6.140625" style="1" customWidth="1"/>
    <col min="2" max="2" width="56.7109375" style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ht="16.5" customHeight="1" x14ac:dyDescent="0.25">
      <c r="B3" s="141" t="s">
        <v>38</v>
      </c>
      <c r="C3" s="142"/>
      <c r="D3" s="142"/>
      <c r="E3" s="142"/>
      <c r="F3" s="142"/>
      <c r="G3" s="142"/>
      <c r="H3" s="142"/>
      <c r="I3" s="142"/>
      <c r="J3" s="142"/>
      <c r="K3" s="143"/>
    </row>
    <row r="4" spans="2:11" s="5" customFormat="1" ht="15.75" thickBot="1" x14ac:dyDescent="0.3">
      <c r="B4" s="144" t="s">
        <v>153</v>
      </c>
      <c r="C4" s="145"/>
      <c r="D4" s="145"/>
      <c r="E4" s="145"/>
      <c r="F4" s="145"/>
      <c r="G4" s="145"/>
      <c r="H4" s="145"/>
      <c r="I4" s="145"/>
      <c r="J4" s="145"/>
      <c r="K4" s="146"/>
    </row>
    <row r="5" spans="2:11" s="5" customFormat="1" x14ac:dyDescent="0.25">
      <c r="B5" s="39"/>
      <c r="C5" s="147" t="s">
        <v>25</v>
      </c>
      <c r="D5" s="147"/>
      <c r="E5" s="147"/>
      <c r="F5" s="147" t="s">
        <v>26</v>
      </c>
      <c r="G5" s="147"/>
      <c r="H5" s="147"/>
      <c r="I5" s="147" t="s">
        <v>27</v>
      </c>
      <c r="J5" s="147"/>
      <c r="K5" s="148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0</v>
      </c>
      <c r="D7" s="12">
        <f t="shared" ref="D7:D18" si="0">IFERROR(C7/C$19,0)</f>
        <v>0</v>
      </c>
      <c r="E7" s="12">
        <f t="shared" ref="E7:E18" si="1">IFERROR(C7/C$30,0)</f>
        <v>0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0</v>
      </c>
      <c r="J7" s="12">
        <f t="shared" ref="J7:J18" si="4">IFERROR(I7/I$19,0)</f>
        <v>0</v>
      </c>
      <c r="K7" s="14">
        <f t="shared" ref="K7:K18" si="5">IFERROR(I7/I$30,0)</f>
        <v>0</v>
      </c>
    </row>
    <row r="8" spans="2:11" s="5" customFormat="1" x14ac:dyDescent="0.25">
      <c r="B8" s="131" t="s">
        <v>110</v>
      </c>
      <c r="C8" s="11">
        <v>0</v>
      </c>
      <c r="D8" s="12">
        <f t="shared" si="0"/>
        <v>0</v>
      </c>
      <c r="E8" s="12">
        <f t="shared" si="1"/>
        <v>0</v>
      </c>
      <c r="F8" s="11">
        <v>0</v>
      </c>
      <c r="G8" s="12">
        <f t="shared" si="2"/>
        <v>0</v>
      </c>
      <c r="H8" s="12">
        <f t="shared" si="3"/>
        <v>0</v>
      </c>
      <c r="I8" s="11">
        <v>0</v>
      </c>
      <c r="J8" s="12">
        <f t="shared" si="4"/>
        <v>0</v>
      </c>
      <c r="K8" s="14">
        <f t="shared" si="5"/>
        <v>0</v>
      </c>
    </row>
    <row r="9" spans="2:11" s="5" customFormat="1" x14ac:dyDescent="0.25">
      <c r="B9" s="10" t="s">
        <v>48</v>
      </c>
      <c r="C9" s="11">
        <v>0</v>
      </c>
      <c r="D9" s="12">
        <f t="shared" si="0"/>
        <v>0</v>
      </c>
      <c r="E9" s="12">
        <f t="shared" si="1"/>
        <v>0</v>
      </c>
      <c r="F9" s="11">
        <v>0</v>
      </c>
      <c r="G9" s="12">
        <f t="shared" si="2"/>
        <v>0</v>
      </c>
      <c r="H9" s="12">
        <f t="shared" si="3"/>
        <v>0</v>
      </c>
      <c r="I9" s="11">
        <v>0</v>
      </c>
      <c r="J9" s="12">
        <f t="shared" si="4"/>
        <v>0</v>
      </c>
      <c r="K9" s="14">
        <f t="shared" si="5"/>
        <v>0</v>
      </c>
    </row>
    <row r="10" spans="2:11" s="5" customFormat="1" x14ac:dyDescent="0.25">
      <c r="B10" s="10" t="s">
        <v>11</v>
      </c>
      <c r="C10" s="11">
        <v>0</v>
      </c>
      <c r="D10" s="12">
        <f t="shared" si="0"/>
        <v>0</v>
      </c>
      <c r="E10" s="12">
        <f t="shared" si="1"/>
        <v>0</v>
      </c>
      <c r="F10" s="11">
        <v>0</v>
      </c>
      <c r="G10" s="12">
        <f t="shared" si="2"/>
        <v>0</v>
      </c>
      <c r="H10" s="12">
        <f t="shared" si="3"/>
        <v>0</v>
      </c>
      <c r="I10" s="11">
        <v>0</v>
      </c>
      <c r="J10" s="12">
        <f t="shared" si="4"/>
        <v>0</v>
      </c>
      <c r="K10" s="14">
        <f t="shared" si="5"/>
        <v>0</v>
      </c>
    </row>
    <row r="11" spans="2:11" s="5" customFormat="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s="5" customFormat="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141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s="5" customFormat="1" ht="16.5" thickTop="1" thickBot="1" x14ac:dyDescent="0.3">
      <c r="B19" s="31" t="s">
        <v>3</v>
      </c>
      <c r="C19" s="32">
        <f>SUM(C7:C18)</f>
        <v>0</v>
      </c>
      <c r="D19" s="33">
        <f>IFERROR(SUM(D7:D18),0)</f>
        <v>0</v>
      </c>
      <c r="E19" s="33">
        <f>IFERROR(SUM(E7:E18),0)</f>
        <v>0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0</v>
      </c>
      <c r="J19" s="33">
        <f>IFERROR(SUM(J7:J18),0)</f>
        <v>0</v>
      </c>
      <c r="K19" s="34">
        <f>IFERROR(SUM(K7:K18),0)</f>
        <v>0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5.6712962962962999E-4</v>
      </c>
      <c r="D22" s="19"/>
      <c r="E22" s="12">
        <f>IFERROR(C22/C$30,0)</f>
        <v>0.275280898876404</v>
      </c>
      <c r="F22" s="11">
        <v>0</v>
      </c>
      <c r="G22" s="19"/>
      <c r="H22" s="12">
        <f>IFERROR(F22/F$30,0)</f>
        <v>0</v>
      </c>
      <c r="I22" s="11">
        <v>5.6712962962962999E-4</v>
      </c>
      <c r="J22" s="19"/>
      <c r="K22" s="14">
        <f>IFERROR(I22/I$30,0)</f>
        <v>0.275280898876404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3.1250000000000001E-4</v>
      </c>
      <c r="D25" s="19"/>
      <c r="E25" s="12">
        <f t="shared" si="6"/>
        <v>0.15168539325842662</v>
      </c>
      <c r="F25" s="11">
        <v>0</v>
      </c>
      <c r="G25" s="19"/>
      <c r="H25" s="12">
        <f t="shared" si="7"/>
        <v>0</v>
      </c>
      <c r="I25" s="11">
        <v>3.1250000000000001E-4</v>
      </c>
      <c r="J25" s="19"/>
      <c r="K25" s="14">
        <f t="shared" si="8"/>
        <v>0.15168539325842662</v>
      </c>
    </row>
    <row r="26" spans="2:11" s="5" customFormat="1" x14ac:dyDescent="0.25">
      <c r="B26" s="18" t="s">
        <v>19</v>
      </c>
      <c r="C26" s="11">
        <v>1.1805555555555599E-3</v>
      </c>
      <c r="D26" s="19"/>
      <c r="E26" s="12">
        <f t="shared" si="6"/>
        <v>0.57303370786516927</v>
      </c>
      <c r="F26" s="11">
        <v>0</v>
      </c>
      <c r="G26" s="19"/>
      <c r="H26" s="12">
        <f t="shared" si="7"/>
        <v>0</v>
      </c>
      <c r="I26" s="11">
        <v>1.1805555555555599E-3</v>
      </c>
      <c r="J26" s="19"/>
      <c r="K26" s="14">
        <f t="shared" si="8"/>
        <v>0.57303370786516927</v>
      </c>
    </row>
    <row r="27" spans="2:11" s="5" customFormat="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s="5" customFormat="1" ht="16.5" thickTop="1" thickBot="1" x14ac:dyDescent="0.3">
      <c r="B28" s="31" t="s">
        <v>3</v>
      </c>
      <c r="C28" s="32">
        <f>SUM(C22:C27)</f>
        <v>2.0601851851851901E-3</v>
      </c>
      <c r="D28" s="33"/>
      <c r="E28" s="33">
        <f>IFERROR(SUM(E22:E27),0)</f>
        <v>0.99999999999999989</v>
      </c>
      <c r="F28" s="32">
        <f>SUM(F22:F27)</f>
        <v>0</v>
      </c>
      <c r="G28" s="33"/>
      <c r="H28" s="33">
        <f>IFERROR(SUM(H22:H27),0)</f>
        <v>0</v>
      </c>
      <c r="I28" s="32">
        <f>SUM(I22:I27)</f>
        <v>2.0601851851851901E-3</v>
      </c>
      <c r="J28" s="33"/>
      <c r="K28" s="34">
        <f>IFERROR(SUM(K22:K27),0)</f>
        <v>0.99999999999999989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2.0601851851851901E-3</v>
      </c>
      <c r="D30" s="35"/>
      <c r="E30" s="36">
        <f>IFERROR(SUM(E19,E28),0)</f>
        <v>0.99999999999999989</v>
      </c>
      <c r="F30" s="32">
        <f>SUM(F19,F28)</f>
        <v>0</v>
      </c>
      <c r="G30" s="35"/>
      <c r="H30" s="36">
        <f>IFERROR(SUM(H19,H28),0)</f>
        <v>0</v>
      </c>
      <c r="I30" s="32">
        <f>SUM(I19,I28)</f>
        <v>2.0601851851851901E-3</v>
      </c>
      <c r="J30" s="35"/>
      <c r="K30" s="38">
        <f>IFERROR(SUM(K19,K28),0)</f>
        <v>0.99999999999999989</v>
      </c>
    </row>
    <row r="31" spans="2:11" s="5" customFormat="1" ht="66" customHeight="1" thickTop="1" thickBot="1" x14ac:dyDescent="0.3">
      <c r="B31" s="138" t="s">
        <v>122</v>
      </c>
      <c r="C31" s="139"/>
      <c r="D31" s="139"/>
      <c r="E31" s="139"/>
      <c r="F31" s="139"/>
      <c r="G31" s="139"/>
      <c r="H31" s="139"/>
      <c r="I31" s="139"/>
      <c r="J31" s="139"/>
      <c r="K31" s="140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83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18</vt:i4>
      </vt:variant>
    </vt:vector>
  </HeadingPairs>
  <TitlesOfParts>
    <vt:vector size="118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'B2'!Area_stampa</vt:lpstr>
      <vt:lpstr>'B3'!Area_stampa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2020-10-01T11:32:58Z</cp:lastPrinted>
  <dcterms:created xsi:type="dcterms:W3CDTF">2015-07-28T09:23:17Z</dcterms:created>
  <dcterms:modified xsi:type="dcterms:W3CDTF">2020-10-01T11:33:48Z</dcterms:modified>
</cp:coreProperties>
</file>