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serviziagcom-my.sharepoint.com/personal/o_ardovino_agcom_it/Documents/Desktop/AGCOM/FOCUS/Focus bilanci_2024/Burocrazia/AA_NEW_20 03 2025/"/>
    </mc:Choice>
  </mc:AlternateContent>
  <xr:revisionPtr revIDLastSave="852" documentId="8_{834FED0A-6DBD-4854-B811-F8159D6C7C5C}" xr6:coauthVersionLast="47" xr6:coauthVersionMax="47" xr10:uidLastSave="{537F01F1-3194-491A-B4C8-638E862EFD73}"/>
  <bookViews>
    <workbookView xWindow="19090" yWindow="-70" windowWidth="19420" windowHeight="10420" tabRatio="538" xr2:uid="{00000000-000D-0000-FFFF-FFFF00000000}"/>
  </bookViews>
  <sheets>
    <sheet name="Campione imprese" sheetId="31" r:id="rId1"/>
    <sheet name="Mercati" sheetId="28" r:id="rId2"/>
    <sheet name="&gt;100 mln€" sheetId="29" r:id="rId3"/>
    <sheet name="TLC" sheetId="22" r:id="rId4"/>
    <sheet name="Corr. &amp; pacchi" sheetId="25" r:id="rId5"/>
    <sheet name=" TV" sheetId="24" r:id="rId6"/>
    <sheet name="Editoria" sheetId="23" r:id="rId7"/>
  </sheets>
  <definedNames>
    <definedName name="_xlnm.Print_Area" localSheetId="5">' TV'!#REF!</definedName>
    <definedName name="_xlnm.Print_Area" localSheetId="0">'Campione imprese'!$A$1:$O$30</definedName>
    <definedName name="_xlnm.Print_Area" localSheetId="4">'Corr. &amp; pacchi'!#REF!</definedName>
    <definedName name="_xlnm.Print_Area" localSheetId="6">Editoria!#REF!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8" i="28" l="1"/>
  <c r="I19" i="28" l="1"/>
  <c r="J17" i="28" l="1"/>
  <c r="I17" i="28"/>
  <c r="I9" i="28" l="1"/>
  <c r="C54" i="25" l="1"/>
  <c r="D54" i="25"/>
  <c r="E54" i="25"/>
  <c r="F54" i="25"/>
  <c r="B54" i="25"/>
  <c r="H5" i="23" l="1"/>
  <c r="H5" i="24"/>
  <c r="H5" i="25"/>
  <c r="A2" i="23"/>
  <c r="A1" i="23"/>
  <c r="A2" i="24"/>
  <c r="A1" i="24"/>
  <c r="A2" i="25"/>
  <c r="A1" i="25"/>
  <c r="K6" i="31"/>
  <c r="K7" i="31" s="1"/>
  <c r="K8" i="31" s="1"/>
  <c r="K9" i="31" s="1"/>
  <c r="K10" i="31" s="1"/>
  <c r="K11" i="31" s="1"/>
  <c r="K12" i="31" s="1"/>
  <c r="K13" i="31" s="1"/>
  <c r="K14" i="31" s="1"/>
  <c r="K15" i="31" s="1"/>
  <c r="K16" i="31" s="1"/>
  <c r="K17" i="31" s="1"/>
  <c r="K18" i="31" s="1"/>
  <c r="K19" i="31" s="1"/>
  <c r="K20" i="31" s="1"/>
  <c r="K21" i="31" s="1"/>
  <c r="K22" i="31" s="1"/>
  <c r="K23" i="31" s="1"/>
  <c r="K24" i="31" s="1"/>
  <c r="N6" i="31"/>
  <c r="N7" i="31" s="1"/>
  <c r="N8" i="31" s="1"/>
  <c r="N9" i="31" s="1"/>
  <c r="N10" i="31" s="1"/>
  <c r="N11" i="31" s="1"/>
  <c r="N12" i="31" s="1"/>
  <c r="N13" i="31" s="1"/>
  <c r="N14" i="31" s="1"/>
  <c r="N15" i="31" s="1"/>
  <c r="N16" i="31" s="1"/>
  <c r="N17" i="31" s="1"/>
  <c r="N18" i="31" s="1"/>
  <c r="N19" i="31" s="1"/>
  <c r="N20" i="31" s="1"/>
  <c r="N21" i="31" s="1"/>
  <c r="N22" i="31" s="1"/>
  <c r="N23" i="31" s="1"/>
  <c r="N24" i="31" s="1"/>
  <c r="N25" i="31" s="1"/>
  <c r="N26" i="31" s="1"/>
  <c r="N27" i="31" s="1"/>
  <c r="N28" i="31" s="1"/>
  <c r="N29" i="31" s="1"/>
  <c r="N30" i="31" s="1"/>
  <c r="N31" i="31" s="1"/>
  <c r="F6" i="31"/>
  <c r="F7" i="31" s="1"/>
  <c r="F8" i="31" s="1"/>
  <c r="F9" i="31" s="1"/>
  <c r="F10" i="31" s="1"/>
  <c r="F11" i="31" s="1"/>
  <c r="F12" i="31" s="1"/>
  <c r="F13" i="31" s="1"/>
  <c r="F14" i="31" s="1"/>
  <c r="F15" i="31" s="1"/>
  <c r="F16" i="31" s="1"/>
  <c r="F17" i="31" s="1"/>
  <c r="F18" i="31" s="1"/>
  <c r="F19" i="31" s="1"/>
  <c r="F20" i="31" s="1"/>
  <c r="F21" i="31" s="1"/>
  <c r="F22" i="31" s="1"/>
  <c r="F23" i="31" s="1"/>
  <c r="F24" i="31" s="1"/>
  <c r="F25" i="31" s="1"/>
  <c r="F26" i="31" s="1"/>
  <c r="F27" i="31" s="1"/>
  <c r="F28" i="31" s="1"/>
  <c r="F29" i="31" s="1"/>
  <c r="F30" i="31" s="1"/>
  <c r="F31" i="31" s="1"/>
  <c r="H5" i="31" s="1"/>
  <c r="H6" i="31" s="1"/>
  <c r="A6" i="31"/>
  <c r="A7" i="31" s="1"/>
  <c r="A8" i="31" s="1"/>
  <c r="A9" i="31" s="1"/>
  <c r="A10" i="31" s="1"/>
  <c r="A11" i="31" s="1"/>
  <c r="A12" i="31" s="1"/>
  <c r="A13" i="31" s="1"/>
  <c r="A14" i="31" s="1"/>
  <c r="A15" i="31" s="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J25" i="28" l="1"/>
  <c r="I25" i="28"/>
  <c r="E15" i="23" l="1"/>
  <c r="D15" i="23"/>
  <c r="C15" i="23"/>
  <c r="B15" i="23"/>
  <c r="O7" i="29" l="1"/>
  <c r="N7" i="29"/>
  <c r="K7" i="29"/>
  <c r="J7" i="29"/>
  <c r="G7" i="29"/>
  <c r="F7" i="29"/>
  <c r="C5" i="24" l="1"/>
  <c r="D5" i="24"/>
  <c r="E5" i="24"/>
  <c r="F5" i="24"/>
  <c r="B5" i="24"/>
  <c r="C5" i="25"/>
  <c r="D5" i="25"/>
  <c r="E5" i="25"/>
  <c r="F5" i="25"/>
  <c r="B5" i="25"/>
  <c r="J28" i="28" l="1"/>
  <c r="I24" i="28"/>
  <c r="J24" i="28"/>
  <c r="J22" i="28"/>
  <c r="J21" i="28"/>
  <c r="I16" i="28"/>
  <c r="J16" i="28"/>
  <c r="J14" i="28"/>
  <c r="I14" i="28"/>
  <c r="J13" i="28"/>
  <c r="I13" i="28"/>
  <c r="I12" i="28"/>
  <c r="J9" i="28"/>
  <c r="I27" i="28" l="1"/>
  <c r="J15" i="28"/>
  <c r="J23" i="28"/>
  <c r="I10" i="28"/>
  <c r="J26" i="28"/>
  <c r="I22" i="28"/>
  <c r="I21" i="28"/>
  <c r="I28" i="28"/>
  <c r="I18" i="28"/>
  <c r="I26" i="28"/>
  <c r="J27" i="28"/>
  <c r="J10" i="28"/>
  <c r="I20" i="28"/>
  <c r="I15" i="28"/>
  <c r="I23" i="28"/>
  <c r="J12" i="28"/>
  <c r="C54" i="22" l="1"/>
  <c r="D54" i="22"/>
  <c r="E54" i="22"/>
  <c r="F54" i="22"/>
  <c r="B54" i="22"/>
  <c r="C8" i="22"/>
  <c r="D8" i="22"/>
  <c r="E8" i="22"/>
  <c r="F8" i="22"/>
  <c r="B8" i="22"/>
  <c r="F8" i="25"/>
  <c r="E8" i="25"/>
  <c r="D8" i="25"/>
  <c r="C8" i="25"/>
  <c r="B8" i="25"/>
  <c r="B14" i="24"/>
  <c r="C14" i="24"/>
  <c r="D14" i="24"/>
  <c r="E14" i="24"/>
  <c r="F14" i="24"/>
  <c r="F15" i="23"/>
  <c r="B5" i="23" l="1"/>
  <c r="C5" i="23"/>
  <c r="D5" i="23"/>
  <c r="E5" i="23"/>
  <c r="F5" i="23"/>
  <c r="I11" i="28" l="1"/>
  <c r="J11" i="28"/>
</calcChain>
</file>

<file path=xl/sharedStrings.xml><?xml version="1.0" encoding="utf-8"?>
<sst xmlns="http://schemas.openxmlformats.org/spreadsheetml/2006/main" count="390" uniqueCount="267">
  <si>
    <t xml:space="preserve"> - Tim</t>
  </si>
  <si>
    <r>
      <t xml:space="preserve">Totale </t>
    </r>
    <r>
      <rPr>
        <b/>
        <i/>
        <sz val="12"/>
        <rFont val="Calibri"/>
        <family val="2"/>
      </rPr>
      <t>(Total)</t>
    </r>
  </si>
  <si>
    <r>
      <t xml:space="preserve"> - Altri operatori </t>
    </r>
    <r>
      <rPr>
        <b/>
        <i/>
        <sz val="12"/>
        <rFont val="Calibri"/>
        <family val="2"/>
      </rPr>
      <t>(Other operators)</t>
    </r>
  </si>
  <si>
    <r>
      <rPr>
        <b/>
        <sz val="12"/>
        <rFont val="Calibri"/>
        <family val="2"/>
      </rPr>
      <t xml:space="preserve">Occupati complessivi </t>
    </r>
    <r>
      <rPr>
        <b/>
        <i/>
        <sz val="12"/>
        <rFont val="Calibri"/>
        <family val="2"/>
      </rPr>
      <t>(Total employees)</t>
    </r>
  </si>
  <si>
    <r>
      <t xml:space="preserve">Totale </t>
    </r>
    <r>
      <rPr>
        <b/>
        <i/>
        <sz val="12"/>
        <rFont val="Calibri"/>
        <family val="2"/>
      </rPr>
      <t>(Avg)</t>
    </r>
  </si>
  <si>
    <r>
      <t>Totale (</t>
    </r>
    <r>
      <rPr>
        <b/>
        <i/>
        <sz val="12"/>
        <rFont val="Calibri"/>
        <family val="2"/>
        <scheme val="minor"/>
      </rPr>
      <t>Total</t>
    </r>
    <r>
      <rPr>
        <b/>
        <sz val="12"/>
        <rFont val="Calibri"/>
        <family val="2"/>
        <scheme val="minor"/>
      </rPr>
      <t>)</t>
    </r>
  </si>
  <si>
    <r>
      <t xml:space="preserve"> - di cui domestici (</t>
    </r>
    <r>
      <rPr>
        <b/>
        <i/>
        <sz val="12"/>
        <rFont val="Calibri"/>
        <family val="2"/>
        <scheme val="minor"/>
      </rPr>
      <t>o/w domestic</t>
    </r>
    <r>
      <rPr>
        <b/>
        <sz val="12"/>
        <rFont val="Calibri"/>
        <family val="2"/>
        <scheme val="minor"/>
      </rPr>
      <t>)</t>
    </r>
  </si>
  <si>
    <r>
      <t>Editoriali (C</t>
    </r>
    <r>
      <rPr>
        <b/>
        <i/>
        <sz val="12"/>
        <rFont val="Calibri"/>
        <family val="2"/>
      </rPr>
      <t>opies</t>
    </r>
    <r>
      <rPr>
        <b/>
        <sz val="12"/>
        <rFont val="Calibri"/>
        <family val="2"/>
      </rPr>
      <t>)</t>
    </r>
  </si>
  <si>
    <r>
      <t>Pubblicità (</t>
    </r>
    <r>
      <rPr>
        <b/>
        <i/>
        <sz val="12"/>
        <rFont val="Calibri"/>
        <family val="2"/>
      </rPr>
      <t>Advertising</t>
    </r>
    <r>
      <rPr>
        <b/>
        <sz val="12"/>
        <rFont val="Calibri"/>
        <family val="2"/>
      </rPr>
      <t>)</t>
    </r>
  </si>
  <si>
    <r>
      <t>Libri (</t>
    </r>
    <r>
      <rPr>
        <b/>
        <i/>
        <sz val="12"/>
        <rFont val="Calibri"/>
        <family val="2"/>
      </rPr>
      <t>Books</t>
    </r>
    <r>
      <rPr>
        <b/>
        <sz val="12"/>
        <rFont val="Calibri"/>
        <family val="2"/>
      </rPr>
      <t>)</t>
    </r>
  </si>
  <si>
    <r>
      <t>Altro (O</t>
    </r>
    <r>
      <rPr>
        <b/>
        <i/>
        <sz val="12"/>
        <rFont val="Calibri"/>
        <family val="2"/>
      </rPr>
      <t>ther</t>
    </r>
    <r>
      <rPr>
        <b/>
        <sz val="12"/>
        <rFont val="Calibri"/>
        <family val="2"/>
      </rPr>
      <t>)</t>
    </r>
  </si>
  <si>
    <r>
      <t>Totale (</t>
    </r>
    <r>
      <rPr>
        <b/>
        <i/>
        <sz val="12"/>
        <rFont val="Calibri"/>
        <family val="2"/>
      </rPr>
      <t>Total</t>
    </r>
    <r>
      <rPr>
        <b/>
        <sz val="12"/>
        <rFont val="Calibri"/>
        <family val="2"/>
      </rPr>
      <t>)</t>
    </r>
  </si>
  <si>
    <t>(*) sono incluse alcune tipologie di spese operative del Gruppo Rai, Mediaset e Sky Italia specificamente legate a contenuti e diritti televisivi</t>
  </si>
  <si>
    <r>
      <t>Totale (Average</t>
    </r>
    <r>
      <rPr>
        <b/>
        <sz val="12"/>
        <rFont val="Calibri"/>
        <family val="2"/>
      </rPr>
      <t>)</t>
    </r>
  </si>
  <si>
    <r>
      <t>Altro (</t>
    </r>
    <r>
      <rPr>
        <b/>
        <i/>
        <sz val="12"/>
        <rFont val="Calibri"/>
        <family val="2"/>
        <scheme val="minor"/>
      </rPr>
      <t>Other</t>
    </r>
    <r>
      <rPr>
        <b/>
        <sz val="12"/>
        <rFont val="Calibri"/>
        <family val="2"/>
        <scheme val="minor"/>
      </rPr>
      <t>)</t>
    </r>
  </si>
  <si>
    <r>
      <t>Pubblicità (</t>
    </r>
    <r>
      <rPr>
        <b/>
        <i/>
        <sz val="12"/>
        <rFont val="Calibri"/>
        <family val="2"/>
        <scheme val="minor"/>
      </rPr>
      <t>Advertising</t>
    </r>
    <r>
      <rPr>
        <b/>
        <sz val="12"/>
        <rFont val="Calibri"/>
        <family val="2"/>
        <scheme val="minor"/>
      </rPr>
      <t>)</t>
    </r>
  </si>
  <si>
    <r>
      <t>Tv a pagamento  (</t>
    </r>
    <r>
      <rPr>
        <b/>
        <i/>
        <sz val="12"/>
        <rFont val="Calibri"/>
        <family val="2"/>
        <scheme val="minor"/>
      </rPr>
      <t>Pay TV</t>
    </r>
    <r>
      <rPr>
        <b/>
        <sz val="12"/>
        <rFont val="Calibri"/>
        <family val="2"/>
        <scheme val="minor"/>
      </rPr>
      <t>)</t>
    </r>
  </si>
  <si>
    <r>
      <t>Canone di abbonamento pubblico (</t>
    </r>
    <r>
      <rPr>
        <b/>
        <i/>
        <sz val="12"/>
        <rFont val="Calibri"/>
        <family val="2"/>
        <scheme val="minor"/>
      </rPr>
      <t>Public funding</t>
    </r>
    <r>
      <rPr>
        <b/>
        <sz val="12"/>
        <rFont val="Calibri"/>
        <family val="2"/>
        <scheme val="minor"/>
      </rPr>
      <t>)</t>
    </r>
  </si>
  <si>
    <t>Ricavi per tipologia (Revenues by type) (%)</t>
  </si>
  <si>
    <r>
      <t>Ricavi complessivi (</t>
    </r>
    <r>
      <rPr>
        <b/>
        <i/>
        <sz val="12"/>
        <rFont val="Calibri"/>
        <family val="2"/>
        <scheme val="minor"/>
      </rPr>
      <t>Total revenues</t>
    </r>
    <r>
      <rPr>
        <b/>
        <sz val="12"/>
        <rFont val="Calibri"/>
        <family val="2"/>
        <scheme val="minor"/>
      </rPr>
      <t>)</t>
    </r>
  </si>
  <si>
    <t xml:space="preserve"> - Gruppo Poste Italiane</t>
  </si>
  <si>
    <t>Risultati consolidati - Consolidated results</t>
  </si>
  <si>
    <r>
      <rPr>
        <b/>
        <i/>
        <sz val="10"/>
        <color indexed="10"/>
        <rFont val="Calibri"/>
        <family val="2"/>
      </rPr>
      <t>(*)</t>
    </r>
    <r>
      <rPr>
        <b/>
        <i/>
        <sz val="10"/>
        <color indexed="8"/>
        <rFont val="Calibri"/>
        <family val="2"/>
      </rPr>
      <t xml:space="preserve"> - Poste Italiane spa + SDA</t>
    </r>
    <r>
      <rPr>
        <b/>
        <i/>
        <sz val="10"/>
        <color theme="1"/>
        <rFont val="Calibri"/>
        <family val="2"/>
        <scheme val="minor"/>
      </rPr>
      <t xml:space="preserve"> + Postel + Nexive + MLK deliveries</t>
    </r>
  </si>
  <si>
    <t>Variazione %</t>
  </si>
  <si>
    <t>EDITORIA</t>
  </si>
  <si>
    <r>
      <t xml:space="preserve">TV </t>
    </r>
    <r>
      <rPr>
        <b/>
        <sz val="9"/>
        <color rgb="FF00B050"/>
        <rFont val="Calibri"/>
        <family val="2"/>
        <scheme val="minor"/>
      </rPr>
      <t>(*)</t>
    </r>
  </si>
  <si>
    <t>COMUNICAZIONI ELETTRONICHE</t>
  </si>
  <si>
    <t>TV</t>
  </si>
  <si>
    <t>POSTE, PACCHI &amp; UPSTREAM SERVICES</t>
  </si>
  <si>
    <t>Gedi</t>
  </si>
  <si>
    <t>Panini</t>
  </si>
  <si>
    <t>Wolters Kluwer</t>
  </si>
  <si>
    <t>Monrif</t>
  </si>
  <si>
    <t>Comunicazioni elettroniche</t>
  </si>
  <si>
    <t>Editoria</t>
  </si>
  <si>
    <t>Poste/Pacchi/Upstream serv.</t>
  </si>
  <si>
    <t>3.3 - Patrimonio netto (Equity) / Passività (Equity + liabilities) (%)</t>
  </si>
  <si>
    <t>3.4 - Risultato di esercizio / Patrimonio netto (Net income / Equity) (%)</t>
  </si>
  <si>
    <t>3.5 - Investimenti (Capex) / Ricavi (Revenues) (%)</t>
  </si>
  <si>
    <r>
      <t xml:space="preserve"> - Gruppo Poste Italiane</t>
    </r>
    <r>
      <rPr>
        <b/>
        <sz val="12"/>
        <color indexed="10"/>
        <rFont val="Calibri"/>
        <family val="2"/>
      </rPr>
      <t xml:space="preserve"> (*)</t>
    </r>
  </si>
  <si>
    <r>
      <t xml:space="preserve"> - Altre imprese </t>
    </r>
    <r>
      <rPr>
        <b/>
        <i/>
        <sz val="12"/>
        <rFont val="Calibri"/>
        <family val="2"/>
      </rPr>
      <t>(Other companies)</t>
    </r>
  </si>
  <si>
    <t>Media / (avegage)</t>
  </si>
  <si>
    <r>
      <t>Inclusa/</t>
    </r>
    <r>
      <rPr>
        <b/>
        <i/>
        <sz val="12"/>
        <rFont val="Calibri"/>
        <family val="2"/>
        <scheme val="minor"/>
      </rPr>
      <t>including</t>
    </r>
    <r>
      <rPr>
        <b/>
        <sz val="12"/>
        <rFont val="Calibri"/>
        <family val="2"/>
        <scheme val="minor"/>
      </rPr>
      <t xml:space="preserve"> Rai</t>
    </r>
  </si>
  <si>
    <r>
      <rPr>
        <b/>
        <sz val="12"/>
        <rFont val="Calibri"/>
        <family val="2"/>
        <scheme val="minor"/>
      </rPr>
      <t>Esclusa/</t>
    </r>
    <r>
      <rPr>
        <b/>
        <i/>
        <sz val="12"/>
        <rFont val="Calibri"/>
        <family val="2"/>
        <scheme val="minor"/>
      </rPr>
      <t>excluding Rai</t>
    </r>
  </si>
  <si>
    <t>Totale / Total</t>
  </si>
  <si>
    <t>Media (Average)</t>
  </si>
  <si>
    <t>Totale (Total)</t>
  </si>
  <si>
    <r>
      <rPr>
        <b/>
        <sz val="12"/>
        <rFont val="Calibri"/>
        <family val="2"/>
        <scheme val="minor"/>
      </rPr>
      <t>Esclusa/</t>
    </r>
    <r>
      <rPr>
        <b/>
        <i/>
        <sz val="12"/>
        <rFont val="Calibri"/>
        <family val="2"/>
        <scheme val="minor"/>
      </rPr>
      <t xml:space="preserve">excluding </t>
    </r>
    <r>
      <rPr>
        <b/>
        <sz val="12"/>
        <rFont val="Calibri"/>
        <family val="2"/>
        <scheme val="minor"/>
      </rPr>
      <t>Rai</t>
    </r>
  </si>
  <si>
    <t>EDITORIA (complessivi)</t>
  </si>
  <si>
    <t>Mercati</t>
  </si>
  <si>
    <t>TLC</t>
  </si>
  <si>
    <t>Altroconsumo</t>
  </si>
  <si>
    <t>Athesia Druck</t>
  </si>
  <si>
    <t>Athesis</t>
  </si>
  <si>
    <t>Avvenire</t>
  </si>
  <si>
    <t>Bresi</t>
  </si>
  <si>
    <t>Caltagirone Editore</t>
  </si>
  <si>
    <t>Class</t>
  </si>
  <si>
    <t>Corriere dello Sport</t>
  </si>
  <si>
    <t>De Agostini Ed.</t>
  </si>
  <si>
    <t>Gruppo SAE</t>
  </si>
  <si>
    <t>Hachette</t>
  </si>
  <si>
    <t>Hearst Magazine</t>
  </si>
  <si>
    <t>L'Unione Sarda</t>
  </si>
  <si>
    <t>Periodici S. Paolo</t>
  </si>
  <si>
    <t>Sesaab</t>
  </si>
  <si>
    <t>Sole 24 Ore</t>
  </si>
  <si>
    <t>Nuova Editoriale Sportiva (NES)</t>
  </si>
  <si>
    <t>Arnoldo Mondadori Editore</t>
  </si>
  <si>
    <r>
      <t>2.1 - Ricavi (</t>
    </r>
    <r>
      <rPr>
        <b/>
        <i/>
        <sz val="16"/>
        <color theme="0"/>
        <rFont val="Calibri"/>
        <family val="2"/>
      </rPr>
      <t>Revenues</t>
    </r>
    <r>
      <rPr>
        <b/>
        <sz val="16"/>
        <color theme="0"/>
        <rFont val="Calibri"/>
        <family val="2"/>
      </rPr>
      <t>)</t>
    </r>
    <r>
      <rPr>
        <b/>
        <i/>
        <sz val="16"/>
        <color theme="0"/>
        <rFont val="Calibri"/>
        <family val="2"/>
      </rPr>
      <t xml:space="preserve"> - mld/bln €</t>
    </r>
  </si>
  <si>
    <r>
      <t>2.2 -  Indici reddituali (</t>
    </r>
    <r>
      <rPr>
        <b/>
        <i/>
        <sz val="16"/>
        <color theme="0"/>
        <rFont val="Calibri"/>
        <family val="2"/>
      </rPr>
      <t>Profitability ratios</t>
    </r>
    <r>
      <rPr>
        <b/>
        <sz val="16"/>
        <color theme="0"/>
        <rFont val="Calibri"/>
        <family val="2"/>
      </rPr>
      <t>)</t>
    </r>
    <r>
      <rPr>
        <b/>
        <i/>
        <sz val="16"/>
        <color theme="0"/>
        <rFont val="Calibri"/>
        <family val="2"/>
      </rPr>
      <t xml:space="preserve"> - (% ricavi/revenues)</t>
    </r>
  </si>
  <si>
    <r>
      <t>2.3 - Patrimonio netto/Passività complessive [(Equity/(</t>
    </r>
    <r>
      <rPr>
        <b/>
        <i/>
        <sz val="16"/>
        <color theme="0"/>
        <rFont val="Calibri"/>
        <family val="2"/>
      </rPr>
      <t>Equity + liabilities</t>
    </r>
    <r>
      <rPr>
        <b/>
        <sz val="16"/>
        <color theme="0"/>
        <rFont val="Calibri"/>
        <family val="2"/>
      </rPr>
      <t>)] (%)</t>
    </r>
  </si>
  <si>
    <r>
      <t>2.4 - Risultato d'esercizio / Patrimonio netto (</t>
    </r>
    <r>
      <rPr>
        <b/>
        <i/>
        <sz val="16"/>
        <color theme="0"/>
        <rFont val="Calibri"/>
        <family val="2"/>
      </rPr>
      <t>Net income / Equity</t>
    </r>
    <r>
      <rPr>
        <b/>
        <sz val="16"/>
        <color theme="0"/>
        <rFont val="Calibri"/>
        <family val="2"/>
      </rPr>
      <t>) (%)</t>
    </r>
  </si>
  <si>
    <r>
      <t>2.5 - Investimenti/Ricavi (</t>
    </r>
    <r>
      <rPr>
        <b/>
        <i/>
        <sz val="16"/>
        <color theme="0"/>
        <rFont val="Calibri"/>
        <family val="2"/>
      </rPr>
      <t>Capex /Revenues</t>
    </r>
    <r>
      <rPr>
        <b/>
        <sz val="16"/>
        <color theme="0"/>
        <rFont val="Calibri"/>
        <family val="2"/>
      </rPr>
      <t>) (%)</t>
    </r>
  </si>
  <si>
    <r>
      <t>2.7 - Occupazione (</t>
    </r>
    <r>
      <rPr>
        <b/>
        <i/>
        <sz val="16"/>
        <color theme="0"/>
        <rFont val="Calibri"/>
        <family val="2"/>
      </rPr>
      <t>Employment</t>
    </r>
    <r>
      <rPr>
        <b/>
        <sz val="16"/>
        <color theme="0"/>
        <rFont val="Calibri"/>
        <family val="2"/>
      </rPr>
      <t>)</t>
    </r>
    <r>
      <rPr>
        <b/>
        <i/>
        <sz val="16"/>
        <color theme="0"/>
        <rFont val="Calibri"/>
        <family val="2"/>
      </rPr>
      <t xml:space="preserve"> (*1.000)</t>
    </r>
  </si>
  <si>
    <r>
      <t>3.1 - Ricavi (</t>
    </r>
    <r>
      <rPr>
        <b/>
        <i/>
        <sz val="16"/>
        <color theme="0"/>
        <rFont val="Calibri"/>
        <family val="2"/>
      </rPr>
      <t>Revenues) - mld/bln €</t>
    </r>
  </si>
  <si>
    <r>
      <t>3.2 -  Indici reddituali (</t>
    </r>
    <r>
      <rPr>
        <b/>
        <i/>
        <sz val="16"/>
        <color theme="0"/>
        <rFont val="Calibri"/>
        <family val="2"/>
      </rPr>
      <t>Profitability ratios) (% ricavi/revenues)</t>
    </r>
  </si>
  <si>
    <r>
      <t xml:space="preserve">3.7 - Occupazione </t>
    </r>
    <r>
      <rPr>
        <b/>
        <i/>
        <sz val="16"/>
        <color theme="0"/>
        <rFont val="Calibri"/>
        <family val="2"/>
      </rPr>
      <t>(employment) - *1.000</t>
    </r>
  </si>
  <si>
    <r>
      <t xml:space="preserve">3.6 - Flusso finanziario derivante  dall'attività operativa </t>
    </r>
    <r>
      <rPr>
        <b/>
        <i/>
        <sz val="14"/>
        <color theme="0"/>
        <rFont val="Calibri"/>
        <family val="2"/>
      </rPr>
      <t>(Net cash provided by operating activities)</t>
    </r>
  </si>
  <si>
    <r>
      <t>4.1 - Ricavi (</t>
    </r>
    <r>
      <rPr>
        <b/>
        <i/>
        <sz val="16"/>
        <color theme="0"/>
        <rFont val="Calibri"/>
        <family val="2"/>
      </rPr>
      <t>Revenues) - mld/bln €</t>
    </r>
  </si>
  <si>
    <r>
      <t>4.2 -  Indici reddituali (</t>
    </r>
    <r>
      <rPr>
        <b/>
        <i/>
        <sz val="16"/>
        <color theme="0"/>
        <rFont val="Calibri"/>
        <family val="2"/>
      </rPr>
      <t>Profitability ratios) (% ricavi/revenues)</t>
    </r>
  </si>
  <si>
    <r>
      <t>4.3 - Patrimonio netto / Passività [</t>
    </r>
    <r>
      <rPr>
        <b/>
        <i/>
        <sz val="16"/>
        <color theme="0"/>
        <rFont val="Calibri"/>
        <family val="2"/>
        <scheme val="minor"/>
      </rPr>
      <t>Equity / (Equity + liabilities)</t>
    </r>
    <r>
      <rPr>
        <b/>
        <sz val="16"/>
        <color theme="0"/>
        <rFont val="Calibri"/>
        <family val="2"/>
        <scheme val="minor"/>
      </rPr>
      <t>] (%)</t>
    </r>
  </si>
  <si>
    <r>
      <t xml:space="preserve">4.5 - Investimenti (*) / Ricavi (Capex/ </t>
    </r>
    <r>
      <rPr>
        <b/>
        <i/>
        <sz val="16"/>
        <color theme="0"/>
        <rFont val="Calibri"/>
        <family val="2"/>
        <scheme val="minor"/>
      </rPr>
      <t xml:space="preserve">Net income </t>
    </r>
    <r>
      <rPr>
        <b/>
        <sz val="16"/>
        <color theme="0"/>
        <rFont val="Calibri"/>
        <family val="2"/>
        <scheme val="minor"/>
      </rPr>
      <t>) (%)</t>
    </r>
  </si>
  <si>
    <r>
      <t>4.4 - Risultato di esercizio / Patrimonio netto (</t>
    </r>
    <r>
      <rPr>
        <b/>
        <i/>
        <sz val="16"/>
        <color theme="0"/>
        <rFont val="Calibri"/>
        <family val="2"/>
        <scheme val="minor"/>
      </rPr>
      <t>Net income / Equity</t>
    </r>
    <r>
      <rPr>
        <b/>
        <sz val="16"/>
        <color theme="0"/>
        <rFont val="Calibri"/>
        <family val="2"/>
        <scheme val="minor"/>
      </rPr>
      <t>) (%)</t>
    </r>
  </si>
  <si>
    <r>
      <t xml:space="preserve">4.7 - Occupazione </t>
    </r>
    <r>
      <rPr>
        <b/>
        <i/>
        <sz val="16"/>
        <color theme="0"/>
        <rFont val="Calibri"/>
        <family val="2"/>
      </rPr>
      <t>(employment) - *1.000</t>
    </r>
  </si>
  <si>
    <r>
      <t>5.1 - Ricavi (</t>
    </r>
    <r>
      <rPr>
        <b/>
        <i/>
        <sz val="16"/>
        <color theme="0"/>
        <rFont val="Calibri"/>
        <family val="2"/>
      </rPr>
      <t>Revenues) - mld/bln €</t>
    </r>
  </si>
  <si>
    <r>
      <t>5.2 -  Indici reddituali (</t>
    </r>
    <r>
      <rPr>
        <b/>
        <i/>
        <sz val="16"/>
        <color theme="0"/>
        <rFont val="Calibri"/>
        <family val="2"/>
      </rPr>
      <t>Profitability ratios) (% ricavi/revenues)</t>
    </r>
  </si>
  <si>
    <r>
      <t>5.3 - Patrimonio netto / Passività [</t>
    </r>
    <r>
      <rPr>
        <b/>
        <i/>
        <sz val="16"/>
        <color theme="0"/>
        <rFont val="Calibri"/>
        <family val="2"/>
        <scheme val="minor"/>
      </rPr>
      <t>Equity / (Equity + liabilities)</t>
    </r>
    <r>
      <rPr>
        <b/>
        <sz val="16"/>
        <color theme="0"/>
        <rFont val="Calibri"/>
        <family val="2"/>
        <scheme val="minor"/>
      </rPr>
      <t>] (%)</t>
    </r>
  </si>
  <si>
    <r>
      <t>5.4 - Risultato di esercizio / Patrimonio netto (</t>
    </r>
    <r>
      <rPr>
        <b/>
        <i/>
        <sz val="16"/>
        <color theme="0"/>
        <rFont val="Calibri"/>
        <family val="2"/>
        <scheme val="minor"/>
      </rPr>
      <t>Net income / Equity</t>
    </r>
    <r>
      <rPr>
        <b/>
        <sz val="16"/>
        <color theme="0"/>
        <rFont val="Calibri"/>
        <family val="2"/>
        <scheme val="minor"/>
      </rPr>
      <t>) (%)</t>
    </r>
  </si>
  <si>
    <r>
      <t>5.5 - Investimenti / Ricavi (</t>
    </r>
    <r>
      <rPr>
        <b/>
        <i/>
        <sz val="16"/>
        <color theme="0"/>
        <rFont val="Calibri"/>
        <family val="2"/>
        <scheme val="minor"/>
      </rPr>
      <t>Capex / Revenues</t>
    </r>
    <r>
      <rPr>
        <b/>
        <sz val="16"/>
        <color theme="0"/>
        <rFont val="Calibri"/>
        <family val="2"/>
        <scheme val="minor"/>
      </rPr>
      <t>) (%)</t>
    </r>
  </si>
  <si>
    <r>
      <t xml:space="preserve">5.7 - Occupazione </t>
    </r>
    <r>
      <rPr>
        <b/>
        <i/>
        <sz val="16"/>
        <color theme="0"/>
        <rFont val="Calibri"/>
        <family val="2"/>
      </rPr>
      <t>(employment) - *1.000</t>
    </r>
  </si>
  <si>
    <t>Operating cash flow / Ricavi (Revenues) (%)</t>
  </si>
  <si>
    <t>Investimenti (Capex) / Operating cash flow (%)</t>
  </si>
  <si>
    <r>
      <t>2.6 - Flusso finanziario derivante  dall'attività operativa</t>
    </r>
    <r>
      <rPr>
        <b/>
        <sz val="14"/>
        <color theme="0"/>
        <rFont val="Calibri"/>
        <family val="2"/>
      </rPr>
      <t xml:space="preserve"> </t>
    </r>
    <r>
      <rPr>
        <b/>
        <i/>
        <sz val="14"/>
        <color theme="0"/>
        <rFont val="Calibri"/>
        <family val="2"/>
      </rPr>
      <t>(Net cash provided by operating activities)</t>
    </r>
  </si>
  <si>
    <r>
      <t>4.6 - Flusso finanziario derivante  dall'attività operativa</t>
    </r>
    <r>
      <rPr>
        <b/>
        <i/>
        <sz val="16"/>
        <color theme="0"/>
        <rFont val="Calibri"/>
        <family val="2"/>
      </rPr>
      <t xml:space="preserve"> </t>
    </r>
    <r>
      <rPr>
        <b/>
        <i/>
        <sz val="14"/>
        <color theme="0"/>
        <rFont val="Calibri"/>
        <family val="2"/>
      </rPr>
      <t>(Net cash provided by operating activities)</t>
    </r>
  </si>
  <si>
    <r>
      <t xml:space="preserve">4.6 - Flusso finanziario derivante  dall'attività operativa </t>
    </r>
    <r>
      <rPr>
        <b/>
        <i/>
        <sz val="14"/>
        <color theme="0"/>
        <rFont val="Calibri"/>
        <family val="2"/>
      </rPr>
      <t>(Net cash provided by operating activities)</t>
    </r>
  </si>
  <si>
    <r>
      <t xml:space="preserve">Cairo Communications </t>
    </r>
    <r>
      <rPr>
        <b/>
        <i/>
        <sz val="9"/>
        <color rgb="FF7030A0"/>
        <rFont val="Calibri"/>
        <family val="2"/>
        <scheme val="minor"/>
      </rPr>
      <t>(inc. RCS md)</t>
    </r>
  </si>
  <si>
    <t>Corrispondenza e consegna pacchi</t>
  </si>
  <si>
    <r>
      <rPr>
        <b/>
        <u/>
        <sz val="36"/>
        <color theme="0"/>
        <rFont val="Calibri"/>
        <family val="2"/>
      </rPr>
      <t xml:space="preserve">Focus 
</t>
    </r>
    <r>
      <rPr>
        <b/>
        <u/>
        <sz val="28"/>
        <color theme="0"/>
        <rFont val="Calibri"/>
        <family val="2"/>
      </rPr>
      <t>Bilanci d'esercizio 2019-2023 - Principali indici reddituali e patrimoniali</t>
    </r>
  </si>
  <si>
    <t>2019-2023 Annual Reports  - Main profitability and capital ratios</t>
  </si>
  <si>
    <t>Avg 19-23</t>
  </si>
  <si>
    <t>Var. % 
'23/'22</t>
  </si>
  <si>
    <r>
      <rPr>
        <b/>
        <u/>
        <sz val="36"/>
        <color rgb="FFFF0000"/>
        <rFont val="Calibri"/>
        <family val="2"/>
      </rPr>
      <t xml:space="preserve">Focus 
</t>
    </r>
    <r>
      <rPr>
        <b/>
        <u/>
        <sz val="28"/>
        <color rgb="FFFF0000"/>
        <rFont val="Calibri"/>
        <family val="2"/>
      </rPr>
      <t>Bilanci d'esercizio 2019-2023 - Principali indici reddituali e patrimoniali</t>
    </r>
  </si>
  <si>
    <t>Principali imprese - Main players (2023 revenues &gt; 100 mln €)</t>
  </si>
  <si>
    <t xml:space="preserve"> '23 vs '22</t>
  </si>
  <si>
    <t xml:space="preserve"> '23 vs '19</t>
  </si>
  <si>
    <t>Il Tempo</t>
  </si>
  <si>
    <t>Editoriale Libero</t>
  </si>
  <si>
    <t>Editoriale Il Fatto</t>
  </si>
  <si>
    <t>(*) - incluse spese operative in contenut di Rai, Mediaset e Sky Italia</t>
  </si>
  <si>
    <r>
      <t xml:space="preserve">Editoria quotidiana e periodica - </t>
    </r>
    <r>
      <rPr>
        <b/>
        <i/>
        <sz val="22"/>
        <color theme="0"/>
        <rFont val="Calibri"/>
        <family val="2"/>
      </rPr>
      <t>Newspapers and magazines publishing</t>
    </r>
  </si>
  <si>
    <r>
      <t>Settore televisivo</t>
    </r>
    <r>
      <rPr>
        <b/>
        <i/>
        <sz val="22"/>
        <color theme="0"/>
        <rFont val="Calibri"/>
        <family val="2"/>
      </rPr>
      <t xml:space="preserve"> - Television sector</t>
    </r>
  </si>
  <si>
    <r>
      <t>Corrispondenza, consegna pacchi e servizi a monte</t>
    </r>
    <r>
      <rPr>
        <b/>
        <sz val="20"/>
        <color theme="0"/>
        <rFont val="Calibri"/>
        <family val="2"/>
      </rPr>
      <t xml:space="preserve"> - </t>
    </r>
    <r>
      <rPr>
        <b/>
        <i/>
        <sz val="20"/>
        <color indexed="9"/>
        <rFont val="Calibri"/>
        <family val="2"/>
      </rPr>
      <t>Mail and parcel delivery, upstream services</t>
    </r>
  </si>
  <si>
    <r>
      <t xml:space="preserve">Servizi di comunicazione elettronica - </t>
    </r>
    <r>
      <rPr>
        <b/>
        <i/>
        <sz val="22"/>
        <color rgb="FFFFFFFF"/>
        <rFont val="Calibri"/>
        <family val="2"/>
      </rPr>
      <t>Digital communication services</t>
    </r>
  </si>
  <si>
    <t xml:space="preserve">Variazione ricavi (changes revenues) (2023 vs 2022 in %) </t>
  </si>
  <si>
    <t>2Bite</t>
  </si>
  <si>
    <t>Acantho</t>
  </si>
  <si>
    <t>Lycamobile</t>
  </si>
  <si>
    <t>Aruba</t>
  </si>
  <si>
    <t>Maxfone</t>
  </si>
  <si>
    <t>Micso</t>
  </si>
  <si>
    <t>BBBell</t>
  </si>
  <si>
    <t>Mynet</t>
  </si>
  <si>
    <t>Net Global (4 All)</t>
  </si>
  <si>
    <t>BT Italia</t>
  </si>
  <si>
    <t>Open Fiber</t>
  </si>
  <si>
    <t>Compagnia Italia Mobile (CIM)</t>
  </si>
  <si>
    <t>Opnet</t>
  </si>
  <si>
    <t>Colt Technology Services</t>
  </si>
  <si>
    <t>Orange Business Italy</t>
  </si>
  <si>
    <t>Connesi</t>
  </si>
  <si>
    <t>Planetel</t>
  </si>
  <si>
    <t>Daily Telecom Mobile</t>
  </si>
  <si>
    <t>PostePay</t>
  </si>
  <si>
    <t>Digi Italy</t>
  </si>
  <si>
    <t>Qcom (2018-2019)</t>
  </si>
  <si>
    <t>Dimensione</t>
  </si>
  <si>
    <t>Retelit</t>
  </si>
  <si>
    <t>Eolo</t>
  </si>
  <si>
    <t>Siportal</t>
  </si>
  <si>
    <t>Fastalp</t>
  </si>
  <si>
    <t>Skylogic</t>
  </si>
  <si>
    <t>Fastweb</t>
  </si>
  <si>
    <t>STEL</t>
  </si>
  <si>
    <t>Fidoka</t>
  </si>
  <si>
    <t>Tecnotel ST</t>
  </si>
  <si>
    <t>Go Internet</t>
  </si>
  <si>
    <t>TI Sparkle</t>
  </si>
  <si>
    <t>Green TLC</t>
  </si>
  <si>
    <t>Tim</t>
  </si>
  <si>
    <t xml:space="preserve">Hal Service </t>
  </si>
  <si>
    <t>Tiscali Italia</t>
  </si>
  <si>
    <t xml:space="preserve">Iliad </t>
  </si>
  <si>
    <t>Infranet</t>
  </si>
  <si>
    <t>Unidata</t>
  </si>
  <si>
    <t>Intred</t>
  </si>
  <si>
    <t>Verizon Italia</t>
  </si>
  <si>
    <t>Irideos</t>
  </si>
  <si>
    <t xml:space="preserve">Vianova </t>
  </si>
  <si>
    <t>ISI Line</t>
  </si>
  <si>
    <t xml:space="preserve">Vodafone </t>
  </si>
  <si>
    <t>Konverto</t>
  </si>
  <si>
    <t>Wind Tre</t>
  </si>
  <si>
    <t>Canale Italia</t>
  </si>
  <si>
    <t>Chili TV</t>
  </si>
  <si>
    <t>Discovery Italia</t>
  </si>
  <si>
    <t>La 7</t>
  </si>
  <si>
    <t>MFE (Mediaset Italia)</t>
  </si>
  <si>
    <t>Nuova Società Televisiva Italiana</t>
  </si>
  <si>
    <t xml:space="preserve">Paramount Italy - Viacom </t>
  </si>
  <si>
    <t>QVC Italia</t>
  </si>
  <si>
    <t>Rai</t>
  </si>
  <si>
    <t>Sky Italia</t>
  </si>
  <si>
    <t>Telecity</t>
  </si>
  <si>
    <t>Telelombardia</t>
  </si>
  <si>
    <t>Telenorba</t>
  </si>
  <si>
    <t>Teleradio diffusione</t>
  </si>
  <si>
    <t>Trmedia</t>
  </si>
  <si>
    <t>Triveneta</t>
  </si>
  <si>
    <t>Videolina</t>
  </si>
  <si>
    <t>Videomedia</t>
  </si>
  <si>
    <t>Walt Disney Italia</t>
  </si>
  <si>
    <t xml:space="preserve">Netflix services Italy </t>
  </si>
  <si>
    <t>Amazon Italia Transport</t>
  </si>
  <si>
    <t>Swiss Post Solutions (SPS)</t>
  </si>
  <si>
    <t>Asendia</t>
  </si>
  <si>
    <t>Atom Delivery</t>
  </si>
  <si>
    <t xml:space="preserve">UPS </t>
  </si>
  <si>
    <t>Bartolini</t>
  </si>
  <si>
    <t>CRC Post</t>
  </si>
  <si>
    <t>DHL Express</t>
  </si>
  <si>
    <t>Elleci Service</t>
  </si>
  <si>
    <t>Fedex Express Italy</t>
  </si>
  <si>
    <t>Fulmine Group</t>
  </si>
  <si>
    <t>GLS Enterprise</t>
  </si>
  <si>
    <t>GLS Italy</t>
  </si>
  <si>
    <t>Gruppo Nuova Posta</t>
  </si>
  <si>
    <t>Hibripost</t>
  </si>
  <si>
    <t xml:space="preserve">HR Parcel </t>
  </si>
  <si>
    <t>Integraa Holding</t>
  </si>
  <si>
    <t>Mail Express Poste Private</t>
  </si>
  <si>
    <t>MLK Deliveries</t>
  </si>
  <si>
    <t xml:space="preserve">Nexive </t>
  </si>
  <si>
    <t>Post &amp; Service Group</t>
  </si>
  <si>
    <t xml:space="preserve">Poste Italiane </t>
  </si>
  <si>
    <t>Postel</t>
  </si>
  <si>
    <t>Rotomail</t>
  </si>
  <si>
    <t xml:space="preserve">Sailpost </t>
  </si>
  <si>
    <t>SDA</t>
  </si>
  <si>
    <t>Selecta</t>
  </si>
  <si>
    <t>Locker Inpost</t>
  </si>
  <si>
    <t>Defendini logistica (2018-21)</t>
  </si>
  <si>
    <t>TNT Global Express (2018-21)</t>
  </si>
  <si>
    <t>Asco TLC (fino al 2022)</t>
  </si>
  <si>
    <t>Linkem (fino al 2021)</t>
  </si>
  <si>
    <t>Estra</t>
  </si>
  <si>
    <t>Trans World Telec. (fino al 2022)</t>
  </si>
  <si>
    <t>+0,4</t>
  </si>
  <si>
    <t>Vodafone</t>
  </si>
  <si>
    <t>+4,2</t>
  </si>
  <si>
    <t>+15,9</t>
  </si>
  <si>
    <t>+23,8</t>
  </si>
  <si>
    <t>+1,0</t>
  </si>
  <si>
    <t>+12,7</t>
  </si>
  <si>
    <t>+22,8</t>
  </si>
  <si>
    <t>+5,6</t>
  </si>
  <si>
    <t>+0,9</t>
  </si>
  <si>
    <t>Fedex-TNT</t>
  </si>
  <si>
    <t>Nexive</t>
  </si>
  <si>
    <t>+4,1</t>
  </si>
  <si>
    <t>+6,7</t>
  </si>
  <si>
    <t>+3,5</t>
  </si>
  <si>
    <t>+4,3</t>
  </si>
  <si>
    <t>+20,0</t>
  </si>
  <si>
    <t>+7,9</t>
  </si>
  <si>
    <t>+53,4</t>
  </si>
  <si>
    <t>MFE Italia</t>
  </si>
  <si>
    <t>Netflix Serv. Italy</t>
  </si>
  <si>
    <t>Discovery</t>
  </si>
  <si>
    <t>Qvc Italia</t>
  </si>
  <si>
    <t>La7</t>
  </si>
  <si>
    <t>+3,1</t>
  </si>
  <si>
    <t>+2,1</t>
  </si>
  <si>
    <t>+7,7</t>
  </si>
  <si>
    <t>+0,1</t>
  </si>
  <si>
    <t>+0,6</t>
  </si>
  <si>
    <t>Cairo</t>
  </si>
  <si>
    <t>Arnoldo Mondadori</t>
  </si>
  <si>
    <t>Sole 24Ore</t>
  </si>
  <si>
    <t>Caltagirone</t>
  </si>
  <si>
    <t>+0,2</t>
  </si>
  <si>
    <t>+1,7</t>
  </si>
  <si>
    <t>Edizioni Condè Nast</t>
  </si>
  <si>
    <t>n.s</t>
  </si>
  <si>
    <t>+1,2</t>
  </si>
  <si>
    <t>Poste Italiane*</t>
  </si>
  <si>
    <r>
      <t>*</t>
    </r>
    <r>
      <rPr>
        <sz val="12"/>
        <rFont val="Calibri"/>
        <family val="2"/>
        <scheme val="minor"/>
      </rPr>
      <t xml:space="preserve"> Include i ricavi solo di Poste Italiane S.p.A. e non del Gruppo Poste Italiane</t>
    </r>
  </si>
  <si>
    <t>Rai (consolidato)</t>
  </si>
  <si>
    <r>
      <t xml:space="preserve">Margine operativo lordo </t>
    </r>
    <r>
      <rPr>
        <b/>
        <sz val="11"/>
        <color theme="1"/>
        <rFont val="Calibri"/>
        <family val="2"/>
        <scheme val="minor"/>
      </rPr>
      <t>(mld €)</t>
    </r>
  </si>
  <si>
    <r>
      <t xml:space="preserve">Margine operativo netto </t>
    </r>
    <r>
      <rPr>
        <b/>
        <sz val="11"/>
        <color theme="1"/>
        <rFont val="Calibri"/>
        <family val="2"/>
        <scheme val="minor"/>
      </rPr>
      <t>(mld €)</t>
    </r>
  </si>
  <si>
    <r>
      <t xml:space="preserve">Investimenti
</t>
    </r>
    <r>
      <rPr>
        <b/>
        <sz val="11"/>
        <color theme="1"/>
        <rFont val="Calibri"/>
        <family val="2"/>
        <scheme val="minor"/>
      </rPr>
      <t>(mld €)</t>
    </r>
  </si>
  <si>
    <r>
      <t xml:space="preserve">Occupati
</t>
    </r>
    <r>
      <rPr>
        <b/>
        <sz val="11"/>
        <color theme="1"/>
        <rFont val="Calibri"/>
        <family val="2"/>
        <scheme val="minor"/>
      </rPr>
      <t>(migliaia)</t>
    </r>
  </si>
  <si>
    <r>
      <t xml:space="preserve">Ricavi 
</t>
    </r>
    <r>
      <rPr>
        <b/>
        <sz val="11"/>
        <color theme="1"/>
        <rFont val="Calibri"/>
        <family val="2"/>
        <scheme val="minor"/>
      </rPr>
      <t>(mld €)</t>
    </r>
  </si>
  <si>
    <t>Margine operativo lordo (MOL)</t>
  </si>
  <si>
    <t>Margine operativo netto (MON)</t>
  </si>
  <si>
    <t>Focus Bilanci 2019-2023
Campione di imprese considerate nelle analisi</t>
  </si>
  <si>
    <t xml:space="preserve">Ricavi domestici per tipologia (Domestic revenues by type)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</si>
</sst>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9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b/>
      <i/>
      <sz val="12"/>
      <name val="Calibri"/>
      <family val="2"/>
    </font>
    <font>
      <b/>
      <sz val="28"/>
      <color indexed="9"/>
      <name val="Calibri"/>
      <family val="2"/>
    </font>
    <font>
      <sz val="11"/>
      <color theme="1"/>
      <name val="Calibri"/>
      <family val="2"/>
      <scheme val="minor"/>
    </font>
    <font>
      <b/>
      <i/>
      <u/>
      <sz val="2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24"/>
      <color theme="0"/>
      <name val="Calibri"/>
      <family val="2"/>
    </font>
    <font>
      <b/>
      <u/>
      <sz val="36"/>
      <color theme="0"/>
      <name val="Calibri"/>
      <family val="2"/>
    </font>
    <font>
      <b/>
      <u/>
      <sz val="28"/>
      <color theme="0"/>
      <name val="Calibri"/>
      <family val="2"/>
    </font>
    <font>
      <b/>
      <sz val="12"/>
      <color theme="1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8"/>
      <color theme="0"/>
      <name val="Calibri"/>
      <family val="2"/>
    </font>
    <font>
      <b/>
      <sz val="16"/>
      <color rgb="FFFF0000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4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10"/>
      <color indexed="10"/>
      <name val="Calibri"/>
      <family val="2"/>
    </font>
    <font>
      <b/>
      <i/>
      <sz val="10"/>
      <color indexed="8"/>
      <name val="Calibri"/>
      <family val="2"/>
    </font>
    <font>
      <b/>
      <u/>
      <sz val="24"/>
      <color rgb="FFFF0000"/>
      <name val="Calibri"/>
      <family val="2"/>
    </font>
    <font>
      <b/>
      <u/>
      <sz val="36"/>
      <color rgb="FFFF0000"/>
      <name val="Calibri"/>
      <family val="2"/>
    </font>
    <font>
      <b/>
      <u/>
      <sz val="28"/>
      <color rgb="FFFF0000"/>
      <name val="Calibri"/>
      <family val="2"/>
    </font>
    <font>
      <b/>
      <i/>
      <u/>
      <sz val="20"/>
      <color rgb="FFFF0000"/>
      <name val="Calibri"/>
      <family val="2"/>
      <scheme val="minor"/>
    </font>
    <font>
      <b/>
      <i/>
      <sz val="26"/>
      <name val="Calibri"/>
      <family val="2"/>
    </font>
    <font>
      <b/>
      <sz val="11"/>
      <color theme="1"/>
      <name val="Calibri"/>
      <family val="2"/>
      <scheme val="minor"/>
    </font>
    <font>
      <b/>
      <sz val="24"/>
      <color theme="0"/>
      <name val="Calibri"/>
      <family val="2"/>
    </font>
    <font>
      <b/>
      <sz val="16"/>
      <color rgb="FF0000FF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sz val="11"/>
      <color theme="1"/>
      <name val="Calibri"/>
      <family val="2"/>
    </font>
    <font>
      <b/>
      <sz val="12"/>
      <color indexed="10"/>
      <name val="Calibri"/>
      <family val="2"/>
    </font>
    <font>
      <b/>
      <sz val="15"/>
      <name val="Calibri"/>
      <family val="2"/>
      <scheme val="minor"/>
    </font>
    <font>
      <sz val="15"/>
      <color theme="1"/>
      <name val="Calibri"/>
      <family val="2"/>
      <scheme val="minor"/>
    </font>
    <font>
      <sz val="15"/>
      <color theme="1"/>
      <name val="Calibri"/>
      <family val="2"/>
    </font>
    <font>
      <b/>
      <sz val="15"/>
      <color theme="1"/>
      <name val="Calibri"/>
      <family val="2"/>
      <scheme val="minor"/>
    </font>
    <font>
      <b/>
      <i/>
      <u/>
      <sz val="20"/>
      <color theme="0"/>
      <name val="Calibri"/>
      <family val="2"/>
    </font>
    <font>
      <sz val="14"/>
      <color theme="1"/>
      <name val="Calibri"/>
      <family val="2"/>
    </font>
    <font>
      <b/>
      <sz val="12"/>
      <color rgb="FF0000FF"/>
      <name val="Calibri"/>
      <family val="2"/>
    </font>
    <font>
      <sz val="12"/>
      <color theme="1"/>
      <name val="Calibri"/>
      <family val="2"/>
    </font>
    <font>
      <b/>
      <sz val="14"/>
      <color theme="5" tint="-0.499984740745262"/>
      <name val="Calibri"/>
      <family val="2"/>
      <scheme val="minor"/>
    </font>
    <font>
      <b/>
      <sz val="15"/>
      <color theme="0"/>
      <name val="Calibri"/>
      <family val="2"/>
    </font>
    <font>
      <b/>
      <sz val="14"/>
      <color theme="5" tint="-0.499984740745262"/>
      <name val="Calibri"/>
      <family val="2"/>
    </font>
    <font>
      <b/>
      <sz val="8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i/>
      <sz val="24"/>
      <name val="Calibri"/>
      <family val="2"/>
    </font>
    <font>
      <b/>
      <sz val="18"/>
      <color rgb="FFFF0000"/>
      <name val="Calibri"/>
      <family val="2"/>
      <scheme val="minor"/>
    </font>
    <font>
      <b/>
      <sz val="14"/>
      <color rgb="FF00B0F0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B0F0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8"/>
      <color rgb="FF7030A0"/>
      <name val="Calibri"/>
      <family val="2"/>
      <scheme val="minor"/>
    </font>
    <font>
      <b/>
      <sz val="28"/>
      <name val="Calibri"/>
      <family val="2"/>
      <scheme val="minor"/>
    </font>
    <font>
      <b/>
      <sz val="16"/>
      <color theme="0"/>
      <name val="Calibri"/>
      <family val="2"/>
    </font>
    <font>
      <b/>
      <i/>
      <sz val="16"/>
      <color theme="0"/>
      <name val="Calibri"/>
      <family val="2"/>
    </font>
    <font>
      <sz val="14"/>
      <color theme="0"/>
      <name val="Calibri"/>
      <family val="2"/>
    </font>
    <font>
      <b/>
      <i/>
      <sz val="14"/>
      <color theme="0"/>
      <name val="Calibri"/>
      <family val="2"/>
    </font>
    <font>
      <b/>
      <sz val="16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b/>
      <sz val="14"/>
      <color theme="0"/>
      <name val="Calibri"/>
      <family val="2"/>
    </font>
    <font>
      <b/>
      <i/>
      <sz val="9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sz val="15"/>
      <color rgb="FF0000FF"/>
      <name val="Calibri"/>
      <family val="2"/>
    </font>
    <font>
      <b/>
      <sz val="15"/>
      <color rgb="FF0000FF"/>
      <name val="Calibri"/>
      <family val="2"/>
      <scheme val="minor"/>
    </font>
    <font>
      <b/>
      <sz val="20"/>
      <color theme="0"/>
      <name val="Calibri"/>
      <family val="2"/>
    </font>
    <font>
      <b/>
      <i/>
      <sz val="20"/>
      <color indexed="9"/>
      <name val="Calibri"/>
      <family val="2"/>
    </font>
    <font>
      <b/>
      <i/>
      <sz val="22"/>
      <color rgb="FFFFFFFF"/>
      <name val="Calibri"/>
      <family val="2"/>
    </font>
    <font>
      <b/>
      <i/>
      <sz val="22"/>
      <color theme="0"/>
      <name val="Calibri"/>
      <family val="2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rgb="FF1E1E1E"/>
      <name val="Segoe U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n">
        <color auto="1"/>
      </top>
      <bottom style="thick">
        <color indexed="64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B050"/>
      </top>
      <bottom style="medium">
        <color rgb="FF00B050"/>
      </bottom>
      <diagonal/>
    </border>
    <border>
      <left/>
      <right/>
      <top style="medium">
        <color rgb="FF7030A0"/>
      </top>
      <bottom style="medium">
        <color rgb="FF7030A0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auto="1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0000FF"/>
      </top>
      <bottom style="thick">
        <color rgb="FF0000FF"/>
      </bottom>
      <diagonal/>
    </border>
    <border>
      <left/>
      <right/>
      <top style="thick">
        <color rgb="FF00B050"/>
      </top>
      <bottom style="thick">
        <color rgb="FF00B050"/>
      </bottom>
      <diagonal/>
    </border>
    <border>
      <left/>
      <right/>
      <top style="thick">
        <color rgb="FF7030A0"/>
      </top>
      <bottom style="thick">
        <color rgb="FF7030A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 style="thin">
        <color rgb="FF00B050"/>
      </top>
      <bottom style="thin">
        <color rgb="FF00B05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</cellStyleXfs>
  <cellXfs count="246">
    <xf numFmtId="0" fontId="0" fillId="0" borderId="0" xfId="0"/>
    <xf numFmtId="0" fontId="0" fillId="3" borderId="0" xfId="0" applyFill="1"/>
    <xf numFmtId="0" fontId="7" fillId="0" borderId="0" xfId="0" applyFont="1" applyAlignment="1">
      <alignment vertical="center"/>
    </xf>
    <xf numFmtId="0" fontId="7" fillId="0" borderId="0" xfId="0" applyFont="1"/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9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7" fillId="3" borderId="0" xfId="1" applyFont="1" applyFill="1" applyAlignment="1">
      <alignment horizontal="center" vertical="center" wrapText="1"/>
    </xf>
    <xf numFmtId="0" fontId="17" fillId="3" borderId="0" xfId="1" applyFont="1" applyFill="1" applyAlignment="1">
      <alignment horizontal="center" vertical="center"/>
    </xf>
    <xf numFmtId="49" fontId="10" fillId="0" borderId="4" xfId="0" applyNumberFormat="1" applyFont="1" applyBorder="1" applyAlignment="1">
      <alignment vertical="center"/>
    </xf>
    <xf numFmtId="2" fontId="19" fillId="0" borderId="4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2" fontId="19" fillId="0" borderId="0" xfId="0" applyNumberFormat="1" applyFont="1" applyAlignment="1">
      <alignment vertical="center"/>
    </xf>
    <xf numFmtId="49" fontId="21" fillId="0" borderId="0" xfId="0" applyNumberFormat="1" applyFont="1" applyAlignment="1">
      <alignment vertical="center"/>
    </xf>
    <xf numFmtId="0" fontId="10" fillId="3" borderId="5" xfId="0" applyFont="1" applyFill="1" applyBorder="1" applyAlignment="1">
      <alignment vertical="center"/>
    </xf>
    <xf numFmtId="2" fontId="19" fillId="0" borderId="5" xfId="0" applyNumberFormat="1" applyFont="1" applyBorder="1" applyAlignment="1">
      <alignment vertical="center"/>
    </xf>
    <xf numFmtId="164" fontId="19" fillId="0" borderId="5" xfId="0" applyNumberFormat="1" applyFont="1" applyBorder="1" applyAlignment="1">
      <alignment vertical="center"/>
    </xf>
    <xf numFmtId="0" fontId="10" fillId="3" borderId="6" xfId="0" applyFont="1" applyFill="1" applyBorder="1" applyAlignment="1">
      <alignment vertical="center"/>
    </xf>
    <xf numFmtId="2" fontId="19" fillId="0" borderId="6" xfId="0" applyNumberFormat="1" applyFont="1" applyBorder="1" applyAlignment="1">
      <alignment vertical="center"/>
    </xf>
    <xf numFmtId="164" fontId="19" fillId="0" borderId="6" xfId="0" applyNumberFormat="1" applyFont="1" applyBorder="1" applyAlignment="1">
      <alignment vertical="center"/>
    </xf>
    <xf numFmtId="0" fontId="10" fillId="3" borderId="4" xfId="0" applyFont="1" applyFill="1" applyBorder="1" applyAlignment="1">
      <alignment vertical="center"/>
    </xf>
    <xf numFmtId="164" fontId="19" fillId="0" borderId="0" xfId="0" applyNumberFormat="1" applyFont="1" applyAlignment="1">
      <alignment vertical="center"/>
    </xf>
    <xf numFmtId="164" fontId="19" fillId="0" borderId="4" xfId="0" applyNumberFormat="1" applyFont="1" applyBorder="1" applyAlignment="1">
      <alignment vertical="center"/>
    </xf>
    <xf numFmtId="164" fontId="19" fillId="0" borderId="3" xfId="0" applyNumberFormat="1" applyFont="1" applyBorder="1" applyAlignment="1">
      <alignment vertical="center"/>
    </xf>
    <xf numFmtId="164" fontId="19" fillId="0" borderId="2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horizontal="right" vertical="center"/>
    </xf>
    <xf numFmtId="0" fontId="26" fillId="0" borderId="0" xfId="0" applyFont="1" applyAlignment="1">
      <alignment vertical="center"/>
    </xf>
    <xf numFmtId="2" fontId="19" fillId="0" borderId="2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164" fontId="19" fillId="3" borderId="4" xfId="0" applyNumberFormat="1" applyFont="1" applyFill="1" applyBorder="1" applyAlignment="1">
      <alignment vertical="center"/>
    </xf>
    <xf numFmtId="164" fontId="19" fillId="3" borderId="1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44" fillId="0" borderId="0" xfId="0" applyFont="1" applyAlignment="1">
      <alignment vertical="center"/>
    </xf>
    <xf numFmtId="3" fontId="44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36" fillId="0" borderId="0" xfId="0" applyFont="1"/>
    <xf numFmtId="0" fontId="45" fillId="0" borderId="0" xfId="0" applyFont="1"/>
    <xf numFmtId="0" fontId="22" fillId="0" borderId="0" xfId="0" applyFont="1"/>
    <xf numFmtId="0" fontId="10" fillId="0" borderId="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46" fillId="3" borderId="0" xfId="0" applyFont="1" applyFill="1"/>
    <xf numFmtId="0" fontId="48" fillId="0" borderId="0" xfId="0" applyFont="1" applyAlignment="1">
      <alignment vertical="center"/>
    </xf>
    <xf numFmtId="0" fontId="46" fillId="0" borderId="0" xfId="0" applyFont="1"/>
    <xf numFmtId="0" fontId="53" fillId="0" borderId="0" xfId="0" applyFont="1" applyAlignment="1">
      <alignment vertical="center"/>
    </xf>
    <xf numFmtId="0" fontId="53" fillId="0" borderId="0" xfId="0" applyFont="1"/>
    <xf numFmtId="0" fontId="2" fillId="0" borderId="1" xfId="0" applyFont="1" applyBorder="1" applyAlignment="1">
      <alignment vertical="center"/>
    </xf>
    <xf numFmtId="0" fontId="55" fillId="0" borderId="0" xfId="0" applyFont="1" applyAlignment="1">
      <alignment vertical="center"/>
    </xf>
    <xf numFmtId="0" fontId="55" fillId="0" borderId="0" xfId="0" applyFont="1"/>
    <xf numFmtId="164" fontId="54" fillId="0" borderId="1" xfId="0" applyNumberFormat="1" applyFont="1" applyBorder="1" applyAlignment="1">
      <alignment vertical="center"/>
    </xf>
    <xf numFmtId="0" fontId="54" fillId="0" borderId="0" xfId="0" applyFont="1" applyAlignment="1">
      <alignment vertical="center"/>
    </xf>
    <xf numFmtId="0" fontId="54" fillId="3" borderId="0" xfId="0" applyFont="1" applyFill="1" applyAlignment="1">
      <alignment vertical="center"/>
    </xf>
    <xf numFmtId="0" fontId="56" fillId="3" borderId="0" xfId="0" applyFont="1" applyFill="1" applyAlignment="1">
      <alignment vertical="center"/>
    </xf>
    <xf numFmtId="49" fontId="10" fillId="0" borderId="2" xfId="0" applyNumberFormat="1" applyFont="1" applyBorder="1" applyAlignment="1">
      <alignment vertical="center"/>
    </xf>
    <xf numFmtId="164" fontId="19" fillId="3" borderId="17" xfId="0" applyNumberFormat="1" applyFont="1" applyFill="1" applyBorder="1" applyAlignment="1">
      <alignment vertical="center"/>
    </xf>
    <xf numFmtId="164" fontId="19" fillId="3" borderId="0" xfId="0" applyNumberFormat="1" applyFont="1" applyFill="1" applyAlignment="1">
      <alignment vertical="center"/>
    </xf>
    <xf numFmtId="0" fontId="10" fillId="3" borderId="1" xfId="0" applyFont="1" applyFill="1" applyBorder="1" applyAlignment="1">
      <alignment vertical="center"/>
    </xf>
    <xf numFmtId="49" fontId="10" fillId="0" borderId="17" xfId="0" applyNumberFormat="1" applyFont="1" applyBorder="1" applyAlignment="1">
      <alignment vertical="center"/>
    </xf>
    <xf numFmtId="49" fontId="15" fillId="0" borderId="2" xfId="0" applyNumberFormat="1" applyFont="1" applyBorder="1" applyAlignment="1">
      <alignment vertical="center"/>
    </xf>
    <xf numFmtId="49" fontId="10" fillId="0" borderId="6" xfId="0" applyNumberFormat="1" applyFont="1" applyBorder="1" applyAlignment="1">
      <alignment vertical="center"/>
    </xf>
    <xf numFmtId="49" fontId="56" fillId="0" borderId="2" xfId="0" applyNumberFormat="1" applyFont="1" applyBorder="1" applyAlignment="1">
      <alignment vertical="center"/>
    </xf>
    <xf numFmtId="2" fontId="19" fillId="3" borderId="1" xfId="0" applyNumberFormat="1" applyFont="1" applyFill="1" applyBorder="1" applyAlignment="1">
      <alignment vertical="center"/>
    </xf>
    <xf numFmtId="0" fontId="51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50" fillId="0" borderId="0" xfId="0" applyFont="1"/>
    <xf numFmtId="0" fontId="57" fillId="3" borderId="0" xfId="1" applyFont="1" applyFill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8" fillId="3" borderId="0" xfId="0" applyFont="1" applyFill="1" applyAlignment="1">
      <alignment vertical="center" wrapText="1"/>
    </xf>
    <xf numFmtId="164" fontId="19" fillId="3" borderId="0" xfId="0" applyNumberFormat="1" applyFont="1" applyFill="1" applyAlignment="1">
      <alignment horizontal="right" vertical="center"/>
    </xf>
    <xf numFmtId="0" fontId="14" fillId="0" borderId="2" xfId="0" applyFont="1" applyBorder="1" applyAlignment="1">
      <alignment vertical="center"/>
    </xf>
    <xf numFmtId="49" fontId="10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164" fontId="19" fillId="0" borderId="2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164" fontId="2" fillId="0" borderId="2" xfId="0" applyNumberFormat="1" applyFont="1" applyBorder="1" applyAlignment="1">
      <alignment vertical="center"/>
    </xf>
    <xf numFmtId="164" fontId="54" fillId="0" borderId="2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164" fontId="25" fillId="0" borderId="2" xfId="0" applyNumberFormat="1" applyFont="1" applyBorder="1" applyAlignment="1">
      <alignment vertical="center"/>
    </xf>
    <xf numFmtId="0" fontId="53" fillId="3" borderId="0" xfId="0" applyFont="1" applyFill="1" applyAlignment="1">
      <alignment vertical="center"/>
    </xf>
    <xf numFmtId="165" fontId="2" fillId="3" borderId="0" xfId="4" applyNumberFormat="1" applyFont="1" applyFill="1" applyAlignment="1">
      <alignment horizontal="center" vertical="center"/>
    </xf>
    <xf numFmtId="0" fontId="55" fillId="3" borderId="0" xfId="0" applyFont="1" applyFill="1" applyAlignment="1">
      <alignment vertical="center"/>
    </xf>
    <xf numFmtId="0" fontId="48" fillId="3" borderId="0" xfId="0" applyFont="1" applyFill="1" applyAlignment="1">
      <alignment vertical="center"/>
    </xf>
    <xf numFmtId="2" fontId="19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horizontal="right" vertical="center"/>
    </xf>
    <xf numFmtId="0" fontId="22" fillId="0" borderId="4" xfId="0" applyFont="1" applyBorder="1" applyAlignment="1">
      <alignment vertical="center"/>
    </xf>
    <xf numFmtId="0" fontId="58" fillId="0" borderId="0" xfId="0" applyFont="1" applyAlignment="1">
      <alignment vertical="center"/>
    </xf>
    <xf numFmtId="0" fontId="58" fillId="0" borderId="2" xfId="0" applyFont="1" applyBorder="1" applyAlignment="1">
      <alignment vertical="center"/>
    </xf>
    <xf numFmtId="0" fontId="60" fillId="0" borderId="0" xfId="0" applyFont="1"/>
    <xf numFmtId="2" fontId="2" fillId="0" borderId="2" xfId="0" applyNumberFormat="1" applyFont="1" applyBorder="1" applyAlignment="1">
      <alignment vertical="center"/>
    </xf>
    <xf numFmtId="2" fontId="54" fillId="0" borderId="1" xfId="0" applyNumberFormat="1" applyFont="1" applyBorder="1" applyAlignment="1">
      <alignment vertical="center"/>
    </xf>
    <xf numFmtId="164" fontId="19" fillId="3" borderId="1" xfId="0" applyNumberFormat="1" applyFont="1" applyFill="1" applyBorder="1" applyAlignment="1">
      <alignment horizontal="right" vertical="center"/>
    </xf>
    <xf numFmtId="2" fontId="2" fillId="3" borderId="0" xfId="0" applyNumberFormat="1" applyFont="1" applyFill="1" applyAlignment="1">
      <alignment vertical="center"/>
    </xf>
    <xf numFmtId="2" fontId="54" fillId="3" borderId="0" xfId="0" applyNumberFormat="1" applyFont="1" applyFill="1" applyAlignment="1">
      <alignment vertical="center"/>
    </xf>
    <xf numFmtId="164" fontId="2" fillId="3" borderId="0" xfId="0" applyNumberFormat="1" applyFont="1" applyFill="1" applyAlignment="1">
      <alignment vertical="center"/>
    </xf>
    <xf numFmtId="164" fontId="54" fillId="3" borderId="0" xfId="0" applyNumberFormat="1" applyFont="1" applyFill="1" applyAlignment="1">
      <alignment vertical="center"/>
    </xf>
    <xf numFmtId="164" fontId="20" fillId="3" borderId="0" xfId="0" applyNumberFormat="1" applyFont="1" applyFill="1" applyAlignment="1">
      <alignment vertical="center"/>
    </xf>
    <xf numFmtId="2" fontId="25" fillId="3" borderId="0" xfId="0" applyNumberFormat="1" applyFont="1" applyFill="1" applyAlignment="1">
      <alignment vertical="center"/>
    </xf>
    <xf numFmtId="0" fontId="25" fillId="3" borderId="0" xfId="0" applyFont="1" applyFill="1" applyAlignment="1">
      <alignment vertical="center"/>
    </xf>
    <xf numFmtId="164" fontId="25" fillId="3" borderId="0" xfId="0" applyNumberFormat="1" applyFont="1" applyFill="1" applyAlignment="1">
      <alignment vertical="center"/>
    </xf>
    <xf numFmtId="0" fontId="55" fillId="3" borderId="0" xfId="0" applyFont="1" applyFill="1"/>
    <xf numFmtId="0" fontId="53" fillId="3" borderId="0" xfId="0" applyFont="1" applyFill="1"/>
    <xf numFmtId="0" fontId="20" fillId="3" borderId="0" xfId="0" applyFont="1" applyFill="1" applyAlignment="1">
      <alignment vertical="center"/>
    </xf>
    <xf numFmtId="1" fontId="20" fillId="3" borderId="0" xfId="0" applyNumberFormat="1" applyFont="1" applyFill="1" applyAlignment="1">
      <alignment vertical="center"/>
    </xf>
    <xf numFmtId="164" fontId="24" fillId="3" borderId="0" xfId="0" applyNumberFormat="1" applyFont="1" applyFill="1" applyAlignment="1">
      <alignment vertical="center"/>
    </xf>
    <xf numFmtId="0" fontId="7" fillId="3" borderId="0" xfId="0" applyFont="1" applyFill="1"/>
    <xf numFmtId="0" fontId="10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64" fillId="3" borderId="0" xfId="0" applyFont="1" applyFill="1" applyAlignment="1">
      <alignment vertical="center"/>
    </xf>
    <xf numFmtId="0" fontId="65" fillId="3" borderId="0" xfId="0" applyFont="1" applyFill="1" applyAlignment="1">
      <alignment vertical="center"/>
    </xf>
    <xf numFmtId="0" fontId="65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vertical="center"/>
    </xf>
    <xf numFmtId="0" fontId="66" fillId="3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67" fillId="3" borderId="0" xfId="0" applyFont="1" applyFill="1" applyAlignment="1">
      <alignment vertical="center"/>
    </xf>
    <xf numFmtId="0" fontId="63" fillId="3" borderId="0" xfId="0" applyFont="1" applyFill="1" applyAlignment="1">
      <alignment horizontal="center" vertical="center"/>
    </xf>
    <xf numFmtId="0" fontId="68" fillId="3" borderId="0" xfId="0" applyFont="1" applyFill="1" applyAlignment="1">
      <alignment horizontal="center" vertical="center"/>
    </xf>
    <xf numFmtId="0" fontId="69" fillId="3" borderId="0" xfId="0" applyFont="1" applyFill="1" applyAlignment="1">
      <alignment horizontal="center" vertical="center"/>
    </xf>
    <xf numFmtId="0" fontId="70" fillId="3" borderId="0" xfId="0" applyFont="1" applyFill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23" xfId="0" applyFont="1" applyBorder="1" applyAlignment="1">
      <alignment vertical="center"/>
    </xf>
    <xf numFmtId="0" fontId="16" fillId="3" borderId="23" xfId="0" applyFont="1" applyFill="1" applyBorder="1" applyAlignment="1">
      <alignment vertical="center"/>
    </xf>
    <xf numFmtId="0" fontId="8" fillId="3" borderId="24" xfId="0" applyFont="1" applyFill="1" applyBorder="1" applyAlignment="1">
      <alignment horizontal="center" vertical="center"/>
    </xf>
    <xf numFmtId="0" fontId="8" fillId="3" borderId="24" xfId="0" applyFont="1" applyFill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72" fillId="4" borderId="1" xfId="0" applyFont="1" applyFill="1" applyBorder="1" applyAlignment="1">
      <alignment vertical="center"/>
    </xf>
    <xf numFmtId="0" fontId="74" fillId="4" borderId="1" xfId="0" applyFont="1" applyFill="1" applyBorder="1" applyAlignment="1">
      <alignment vertical="center"/>
    </xf>
    <xf numFmtId="0" fontId="76" fillId="5" borderId="1" xfId="0" applyFont="1" applyFill="1" applyBorder="1" applyAlignment="1">
      <alignment vertical="center"/>
    </xf>
    <xf numFmtId="0" fontId="77" fillId="5" borderId="1" xfId="0" applyFont="1" applyFill="1" applyBorder="1" applyAlignment="1">
      <alignment vertical="center"/>
    </xf>
    <xf numFmtId="0" fontId="78" fillId="5" borderId="1" xfId="0" applyFont="1" applyFill="1" applyBorder="1" applyAlignment="1">
      <alignment vertical="center"/>
    </xf>
    <xf numFmtId="0" fontId="72" fillId="5" borderId="1" xfId="0" applyFont="1" applyFill="1" applyBorder="1" applyAlignment="1">
      <alignment vertical="center"/>
    </xf>
    <xf numFmtId="0" fontId="79" fillId="5" borderId="1" xfId="0" applyFont="1" applyFill="1" applyBorder="1" applyAlignment="1">
      <alignment vertical="center"/>
    </xf>
    <xf numFmtId="0" fontId="76" fillId="6" borderId="1" xfId="0" applyFont="1" applyFill="1" applyBorder="1" applyAlignment="1">
      <alignment vertical="center"/>
    </xf>
    <xf numFmtId="0" fontId="78" fillId="6" borderId="1" xfId="0" applyFont="1" applyFill="1" applyBorder="1" applyAlignment="1">
      <alignment vertical="center"/>
    </xf>
    <xf numFmtId="1" fontId="79" fillId="6" borderId="1" xfId="0" applyNumberFormat="1" applyFont="1" applyFill="1" applyBorder="1" applyAlignment="1">
      <alignment vertical="center"/>
    </xf>
    <xf numFmtId="164" fontId="79" fillId="6" borderId="1" xfId="0" applyNumberFormat="1" applyFont="1" applyFill="1" applyBorder="1" applyAlignment="1">
      <alignment vertical="center"/>
    </xf>
    <xf numFmtId="0" fontId="77" fillId="6" borderId="1" xfId="0" applyFont="1" applyFill="1" applyBorder="1" applyAlignment="1">
      <alignment vertical="center"/>
    </xf>
    <xf numFmtId="0" fontId="72" fillId="6" borderId="1" xfId="0" applyFont="1" applyFill="1" applyBorder="1" applyAlignment="1">
      <alignment vertical="center"/>
    </xf>
    <xf numFmtId="0" fontId="76" fillId="8" borderId="1" xfId="0" applyFont="1" applyFill="1" applyBorder="1" applyAlignment="1">
      <alignment vertical="center"/>
    </xf>
    <xf numFmtId="0" fontId="78" fillId="8" borderId="1" xfId="0" applyFont="1" applyFill="1" applyBorder="1" applyAlignment="1">
      <alignment vertical="center"/>
    </xf>
    <xf numFmtId="0" fontId="79" fillId="8" borderId="1" xfId="0" applyFont="1" applyFill="1" applyBorder="1" applyAlignment="1">
      <alignment vertical="center"/>
    </xf>
    <xf numFmtId="0" fontId="77" fillId="8" borderId="1" xfId="0" applyFont="1" applyFill="1" applyBorder="1" applyAlignment="1">
      <alignment vertical="center"/>
    </xf>
    <xf numFmtId="0" fontId="72" fillId="8" borderId="1" xfId="0" applyFont="1" applyFill="1" applyBorder="1" applyAlignment="1">
      <alignment vertical="center"/>
    </xf>
    <xf numFmtId="164" fontId="79" fillId="3" borderId="0" xfId="0" applyNumberFormat="1" applyFont="1" applyFill="1" applyAlignment="1">
      <alignment vertical="center"/>
    </xf>
    <xf numFmtId="164" fontId="19" fillId="3" borderId="6" xfId="0" applyNumberFormat="1" applyFont="1" applyFill="1" applyBorder="1" applyAlignment="1">
      <alignment vertical="center"/>
    </xf>
    <xf numFmtId="0" fontId="77" fillId="3" borderId="2" xfId="0" applyFont="1" applyFill="1" applyBorder="1" applyAlignment="1">
      <alignment vertical="center"/>
    </xf>
    <xf numFmtId="0" fontId="77" fillId="3" borderId="1" xfId="0" applyFont="1" applyFill="1" applyBorder="1" applyAlignment="1">
      <alignment vertical="center"/>
    </xf>
    <xf numFmtId="0" fontId="34" fillId="0" borderId="0" xfId="0" applyFont="1" applyAlignment="1">
      <alignment vertical="center"/>
    </xf>
    <xf numFmtId="0" fontId="25" fillId="0" borderId="0" xfId="0" quotePrefix="1" applyFont="1" applyAlignment="1">
      <alignment vertical="center"/>
    </xf>
    <xf numFmtId="0" fontId="0" fillId="0" borderId="0" xfId="0" quotePrefix="1" applyAlignment="1">
      <alignment vertical="center"/>
    </xf>
    <xf numFmtId="0" fontId="38" fillId="0" borderId="9" xfId="0" applyFont="1" applyBorder="1" applyAlignment="1">
      <alignment vertical="center"/>
    </xf>
    <xf numFmtId="2" fontId="38" fillId="0" borderId="9" xfId="0" applyNumberFormat="1" applyFont="1" applyBorder="1" applyAlignment="1">
      <alignment vertical="center"/>
    </xf>
    <xf numFmtId="2" fontId="38" fillId="0" borderId="0" xfId="0" applyNumberFormat="1" applyFont="1" applyAlignment="1">
      <alignment vertical="center"/>
    </xf>
    <xf numFmtId="164" fontId="38" fillId="0" borderId="9" xfId="0" applyNumberFormat="1" applyFont="1" applyBorder="1" applyAlignment="1">
      <alignment vertical="center"/>
    </xf>
    <xf numFmtId="0" fontId="39" fillId="0" borderId="1" xfId="0" applyFont="1" applyBorder="1" applyAlignment="1">
      <alignment vertical="center"/>
    </xf>
    <xf numFmtId="2" fontId="39" fillId="0" borderId="1" xfId="0" applyNumberFormat="1" applyFont="1" applyBorder="1" applyAlignment="1">
      <alignment vertical="center"/>
    </xf>
    <xf numFmtId="164" fontId="39" fillId="0" borderId="1" xfId="0" applyNumberFormat="1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2" fontId="40" fillId="0" borderId="1" xfId="0" applyNumberFormat="1" applyFont="1" applyBorder="1" applyAlignment="1">
      <alignment vertical="center"/>
    </xf>
    <xf numFmtId="2" fontId="40" fillId="0" borderId="0" xfId="0" applyNumberFormat="1" applyFont="1" applyAlignment="1">
      <alignment vertical="center"/>
    </xf>
    <xf numFmtId="164" fontId="40" fillId="0" borderId="1" xfId="0" applyNumberFormat="1" applyFont="1" applyBorder="1" applyAlignment="1">
      <alignment vertical="center"/>
    </xf>
    <xf numFmtId="0" fontId="41" fillId="0" borderId="12" xfId="0" applyFont="1" applyBorder="1" applyAlignment="1">
      <alignment vertical="center"/>
    </xf>
    <xf numFmtId="2" fontId="41" fillId="0" borderId="12" xfId="0" applyNumberFormat="1" applyFont="1" applyBorder="1" applyAlignment="1">
      <alignment vertical="center"/>
    </xf>
    <xf numFmtId="2" fontId="41" fillId="0" borderId="0" xfId="0" applyNumberFormat="1" applyFont="1" applyAlignment="1">
      <alignment vertical="center"/>
    </xf>
    <xf numFmtId="164" fontId="41" fillId="0" borderId="12" xfId="0" applyNumberFormat="1" applyFont="1" applyBorder="1" applyAlignment="1">
      <alignment vertical="center"/>
    </xf>
    <xf numFmtId="2" fontId="39" fillId="0" borderId="0" xfId="0" applyNumberFormat="1" applyFont="1" applyAlignment="1">
      <alignment vertical="center"/>
    </xf>
    <xf numFmtId="164" fontId="39" fillId="0" borderId="1" xfId="0" applyNumberFormat="1" applyFont="1" applyBorder="1" applyAlignment="1">
      <alignment horizontal="right" vertical="center"/>
    </xf>
    <xf numFmtId="164" fontId="41" fillId="0" borderId="12" xfId="0" applyNumberFormat="1" applyFont="1" applyBorder="1" applyAlignment="1">
      <alignment horizontal="right" vertical="center"/>
    </xf>
    <xf numFmtId="0" fontId="59" fillId="0" borderId="0" xfId="0" applyFont="1" applyAlignment="1">
      <alignment vertical="center"/>
    </xf>
    <xf numFmtId="0" fontId="83" fillId="3" borderId="0" xfId="0" applyFont="1" applyFill="1" applyAlignment="1">
      <alignment vertical="center"/>
    </xf>
    <xf numFmtId="0" fontId="83" fillId="0" borderId="0" xfId="0" applyFont="1" applyAlignment="1">
      <alignment vertical="center"/>
    </xf>
    <xf numFmtId="0" fontId="84" fillId="0" borderId="0" xfId="0" applyFont="1" applyAlignment="1">
      <alignment vertical="center"/>
    </xf>
    <xf numFmtId="0" fontId="85" fillId="3" borderId="0" xfId="0" applyFont="1" applyFill="1" applyAlignment="1">
      <alignment vertical="center"/>
    </xf>
    <xf numFmtId="0" fontId="90" fillId="0" borderId="0" xfId="0" applyFont="1" applyAlignment="1">
      <alignment vertical="center"/>
    </xf>
    <xf numFmtId="0" fontId="61" fillId="9" borderId="0" xfId="0" applyFont="1" applyFill="1" applyAlignment="1">
      <alignment vertical="center"/>
    </xf>
    <xf numFmtId="0" fontId="61" fillId="3" borderId="0" xfId="0" applyFont="1" applyFill="1" applyAlignment="1">
      <alignment vertical="center"/>
    </xf>
    <xf numFmtId="0" fontId="91" fillId="9" borderId="0" xfId="0" applyFont="1" applyFill="1" applyAlignment="1">
      <alignment vertical="center"/>
    </xf>
    <xf numFmtId="0" fontId="92" fillId="3" borderId="0" xfId="0" applyFont="1" applyFill="1" applyAlignment="1">
      <alignment vertical="center"/>
    </xf>
    <xf numFmtId="0" fontId="61" fillId="3" borderId="0" xfId="0" applyFont="1" applyFill="1" applyAlignment="1">
      <alignment horizontal="center" vertical="center"/>
    </xf>
    <xf numFmtId="0" fontId="93" fillId="9" borderId="0" xfId="0" applyFont="1" applyFill="1" applyAlignment="1">
      <alignment vertical="center"/>
    </xf>
    <xf numFmtId="0" fontId="94" fillId="9" borderId="0" xfId="0" applyFont="1" applyFill="1" applyAlignment="1">
      <alignment vertical="center"/>
    </xf>
    <xf numFmtId="0" fontId="43" fillId="3" borderId="25" xfId="0" applyFont="1" applyFill="1" applyBorder="1" applyAlignment="1">
      <alignment vertical="center"/>
    </xf>
    <xf numFmtId="0" fontId="44" fillId="0" borderId="26" xfId="0" applyFont="1" applyBorder="1" applyAlignment="1">
      <alignment vertical="center"/>
    </xf>
    <xf numFmtId="0" fontId="44" fillId="3" borderId="26" xfId="0" applyFont="1" applyFill="1" applyBorder="1" applyAlignment="1">
      <alignment horizontal="center" vertical="center"/>
    </xf>
    <xf numFmtId="0" fontId="43" fillId="3" borderId="25" xfId="0" applyFont="1" applyFill="1" applyBorder="1" applyAlignment="1">
      <alignment horizontal="center" vertical="center"/>
    </xf>
    <xf numFmtId="0" fontId="44" fillId="3" borderId="26" xfId="0" applyFont="1" applyFill="1" applyBorder="1" applyAlignment="1">
      <alignment vertical="center"/>
    </xf>
    <xf numFmtId="164" fontId="9" fillId="3" borderId="0" xfId="0" applyNumberFormat="1" applyFont="1" applyFill="1" applyAlignment="1">
      <alignment vertical="center"/>
    </xf>
    <xf numFmtId="0" fontId="41" fillId="0" borderId="27" xfId="0" applyFont="1" applyBorder="1" applyAlignment="1">
      <alignment vertical="center"/>
    </xf>
    <xf numFmtId="3" fontId="41" fillId="0" borderId="27" xfId="0" applyNumberFormat="1" applyFont="1" applyBorder="1" applyAlignment="1">
      <alignment vertical="center"/>
    </xf>
    <xf numFmtId="164" fontId="41" fillId="0" borderId="27" xfId="0" applyNumberFormat="1" applyFont="1" applyBorder="1" applyAlignment="1">
      <alignment horizontal="right" vertical="center"/>
    </xf>
    <xf numFmtId="164" fontId="41" fillId="0" borderId="27" xfId="0" quotePrefix="1" applyNumberFormat="1" applyFont="1" applyBorder="1" applyAlignment="1">
      <alignment horizontal="right" vertical="center"/>
    </xf>
    <xf numFmtId="0" fontId="43" fillId="0" borderId="25" xfId="0" applyFont="1" applyBorder="1" applyAlignment="1">
      <alignment vertical="center"/>
    </xf>
    <xf numFmtId="164" fontId="40" fillId="0" borderId="1" xfId="0" applyNumberFormat="1" applyFont="1" applyBorder="1" applyAlignment="1">
      <alignment horizontal="right" vertical="center"/>
    </xf>
    <xf numFmtId="2" fontId="0" fillId="0" borderId="0" xfId="0" applyNumberFormat="1" applyAlignment="1">
      <alignment vertical="center"/>
    </xf>
    <xf numFmtId="0" fontId="16" fillId="0" borderId="27" xfId="0" applyFont="1" applyBorder="1" applyAlignment="1">
      <alignment vertical="center"/>
    </xf>
    <xf numFmtId="3" fontId="16" fillId="0" borderId="27" xfId="0" applyNumberFormat="1" applyFont="1" applyBorder="1" applyAlignment="1">
      <alignment vertical="center"/>
    </xf>
    <xf numFmtId="165" fontId="16" fillId="0" borderId="27" xfId="0" applyNumberFormat="1" applyFont="1" applyBorder="1" applyAlignment="1">
      <alignment horizontal="right" vertical="center"/>
    </xf>
    <xf numFmtId="0" fontId="8" fillId="0" borderId="27" xfId="0" applyFont="1" applyBorder="1" applyAlignment="1">
      <alignment vertical="center"/>
    </xf>
    <xf numFmtId="3" fontId="8" fillId="0" borderId="27" xfId="0" applyNumberFormat="1" applyFont="1" applyBorder="1" applyAlignment="1">
      <alignment vertical="center"/>
    </xf>
    <xf numFmtId="165" fontId="8" fillId="0" borderId="27" xfId="0" applyNumberFormat="1" applyFont="1" applyBorder="1" applyAlignment="1">
      <alignment horizontal="right" vertical="center"/>
    </xf>
    <xf numFmtId="0" fontId="43" fillId="0" borderId="27" xfId="0" applyFont="1" applyBorder="1" applyAlignment="1">
      <alignment vertical="center"/>
    </xf>
    <xf numFmtId="3" fontId="43" fillId="0" borderId="27" xfId="0" applyNumberFormat="1" applyFont="1" applyBorder="1" applyAlignment="1">
      <alignment vertical="center"/>
    </xf>
    <xf numFmtId="165" fontId="43" fillId="0" borderId="27" xfId="0" applyNumberFormat="1" applyFont="1" applyBorder="1" applyAlignment="1">
      <alignment horizontal="right" vertical="center"/>
    </xf>
    <xf numFmtId="0" fontId="43" fillId="0" borderId="27" xfId="0" applyFont="1" applyBorder="1" applyAlignment="1">
      <alignment horizontal="right" vertical="center"/>
    </xf>
    <xf numFmtId="165" fontId="8" fillId="0" borderId="27" xfId="0" quotePrefix="1" applyNumberFormat="1" applyFont="1" applyBorder="1" applyAlignment="1">
      <alignment horizontal="right" vertical="center"/>
    </xf>
    <xf numFmtId="164" fontId="95" fillId="0" borderId="0" xfId="0" applyNumberFormat="1" applyFont="1"/>
    <xf numFmtId="2" fontId="20" fillId="0" borderId="4" xfId="0" applyNumberFormat="1" applyFont="1" applyBorder="1" applyAlignment="1">
      <alignment vertical="center"/>
    </xf>
    <xf numFmtId="0" fontId="71" fillId="0" borderId="0" xfId="0" applyFont="1" applyAlignment="1">
      <alignment horizontal="center" vertical="center" wrapText="1"/>
    </xf>
    <xf numFmtId="0" fontId="71" fillId="0" borderId="0" xfId="0" applyFont="1" applyAlignment="1">
      <alignment horizontal="center" vertical="center"/>
    </xf>
    <xf numFmtId="0" fontId="63" fillId="0" borderId="19" xfId="0" applyFont="1" applyBorder="1" applyAlignment="1">
      <alignment horizontal="center" vertical="center"/>
    </xf>
    <xf numFmtId="0" fontId="70" fillId="0" borderId="22" xfId="0" applyFont="1" applyBorder="1" applyAlignment="1">
      <alignment horizontal="center" vertical="center"/>
    </xf>
    <xf numFmtId="0" fontId="69" fillId="0" borderId="21" xfId="0" applyFont="1" applyBorder="1" applyAlignment="1">
      <alignment horizontal="center" vertical="center"/>
    </xf>
    <xf numFmtId="0" fontId="68" fillId="0" borderId="20" xfId="0" applyFont="1" applyBorder="1" applyAlignment="1">
      <alignment horizontal="center" vertical="center"/>
    </xf>
    <xf numFmtId="0" fontId="37" fillId="3" borderId="8" xfId="0" applyFont="1" applyFill="1" applyBorder="1" applyAlignment="1">
      <alignment horizontal="left" vertical="center" wrapText="1"/>
    </xf>
    <xf numFmtId="0" fontId="37" fillId="3" borderId="10" xfId="0" applyFont="1" applyFill="1" applyBorder="1" applyAlignment="1">
      <alignment horizontal="left" vertical="center"/>
    </xf>
    <xf numFmtId="0" fontId="37" fillId="3" borderId="11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9" fillId="2" borderId="0" xfId="0" applyFont="1" applyFill="1" applyAlignment="1">
      <alignment horizontal="center" vertical="center" wrapText="1"/>
    </xf>
    <xf numFmtId="0" fontId="32" fillId="2" borderId="18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37" fillId="3" borderId="10" xfId="0" applyFont="1" applyFill="1" applyBorder="1" applyAlignment="1">
      <alignment horizontal="left" vertical="center" wrapText="1"/>
    </xf>
    <xf numFmtId="0" fontId="37" fillId="3" borderId="1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/>
    </xf>
    <xf numFmtId="0" fontId="62" fillId="2" borderId="0" xfId="0" applyFont="1" applyFill="1" applyAlignment="1">
      <alignment horizontal="center" vertical="center"/>
    </xf>
    <xf numFmtId="0" fontId="45" fillId="0" borderId="1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36" fillId="0" borderId="14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52" fillId="7" borderId="0" xfId="0" applyFont="1" applyFill="1" applyAlignment="1">
      <alignment horizontal="center" vertical="center"/>
    </xf>
    <xf numFmtId="0" fontId="11" fillId="7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35" fillId="5" borderId="0" xfId="1" applyFont="1" applyFill="1" applyAlignment="1">
      <alignment horizontal="left" vertical="center"/>
    </xf>
    <xf numFmtId="0" fontId="17" fillId="6" borderId="0" xfId="1" applyFont="1" applyFill="1" applyAlignment="1">
      <alignment horizontal="center" vertical="center" wrapText="1"/>
    </xf>
    <xf numFmtId="0" fontId="17" fillId="6" borderId="0" xfId="1" applyFont="1" applyFill="1" applyAlignment="1">
      <alignment horizontal="center" vertical="center"/>
    </xf>
    <xf numFmtId="0" fontId="17" fillId="8" borderId="0" xfId="1" applyFont="1" applyFill="1" applyAlignment="1">
      <alignment horizontal="center" vertical="center" wrapText="1"/>
    </xf>
    <xf numFmtId="0" fontId="17" fillId="8" borderId="0" xfId="1" applyFont="1" applyFill="1" applyAlignment="1">
      <alignment horizontal="center" vertical="center"/>
    </xf>
  </cellXfs>
  <cellStyles count="6">
    <cellStyle name="%" xfId="1" xr:uid="{00000000-0005-0000-0000-000000000000}"/>
    <cellStyle name="Normal 2" xfId="2" xr:uid="{00000000-0005-0000-0000-000001000000}"/>
    <cellStyle name="Normal_Mari_Borbala_COICOP_012_0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0D8E4-AACE-4EA3-BB18-3DE77F1F0E93}">
  <dimension ref="A1:P52"/>
  <sheetViews>
    <sheetView showGridLines="0"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Z1" sqref="BZ1"/>
    </sheetView>
  </sheetViews>
  <sheetFormatPr defaultColWidth="9.140625" defaultRowHeight="15" x14ac:dyDescent="0.25"/>
  <cols>
    <col min="1" max="1" width="4.140625" style="118" customWidth="1"/>
    <col min="2" max="2" width="30.5703125" style="117" customWidth="1"/>
    <col min="3" max="3" width="4.140625" style="117" customWidth="1"/>
    <col min="4" max="4" width="32.140625" style="117" customWidth="1"/>
    <col min="5" max="5" width="1.85546875" style="181" customWidth="1"/>
    <col min="6" max="6" width="4.140625" style="118" customWidth="1"/>
    <col min="7" max="7" width="30.5703125" style="117" customWidth="1"/>
    <col min="8" max="8" width="4.140625" style="117" customWidth="1"/>
    <col min="9" max="9" width="30.5703125" style="117" customWidth="1"/>
    <col min="10" max="10" width="1.85546875" style="181" customWidth="1"/>
    <col min="11" max="11" width="4.140625" style="117" customWidth="1"/>
    <col min="12" max="12" width="30.5703125" style="117" customWidth="1"/>
    <col min="13" max="13" width="1.85546875" style="181" customWidth="1"/>
    <col min="14" max="14" width="4.140625" style="117" customWidth="1"/>
    <col min="15" max="15" width="38.42578125" style="117" customWidth="1"/>
    <col min="16" max="16384" width="9.140625" style="117"/>
  </cols>
  <sheetData>
    <row r="1" spans="1:15" ht="63" customHeight="1" x14ac:dyDescent="0.25">
      <c r="A1" s="215" t="s">
        <v>265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</row>
    <row r="2" spans="1:15" ht="4.5" customHeight="1" thickBot="1" x14ac:dyDescent="0.3"/>
    <row r="3" spans="1:15" ht="24.75" thickTop="1" thickBot="1" x14ac:dyDescent="0.3">
      <c r="A3" s="217" t="s">
        <v>50</v>
      </c>
      <c r="B3" s="217"/>
      <c r="C3" s="217"/>
      <c r="D3" s="217"/>
      <c r="E3" s="182"/>
      <c r="F3" s="220" t="s">
        <v>97</v>
      </c>
      <c r="G3" s="220"/>
      <c r="H3" s="220"/>
      <c r="I3" s="220"/>
      <c r="J3" s="182"/>
      <c r="K3" s="219" t="s">
        <v>27</v>
      </c>
      <c r="L3" s="219"/>
      <c r="M3" s="182"/>
      <c r="N3" s="218" t="s">
        <v>34</v>
      </c>
      <c r="O3" s="218"/>
    </row>
    <row r="4" spans="1:15" s="119" customFormat="1" ht="9.9499999999999993" customHeight="1" thickTop="1" x14ac:dyDescent="0.25">
      <c r="A4" s="123"/>
      <c r="B4" s="123"/>
      <c r="C4" s="123"/>
      <c r="D4" s="123"/>
      <c r="E4" s="183"/>
      <c r="F4" s="124"/>
      <c r="G4" s="124"/>
      <c r="H4" s="124"/>
      <c r="I4" s="124"/>
      <c r="J4" s="186"/>
      <c r="K4" s="125"/>
      <c r="L4" s="125"/>
      <c r="M4" s="183"/>
      <c r="N4" s="126"/>
      <c r="O4" s="126"/>
    </row>
    <row r="5" spans="1:15" s="6" customFormat="1" ht="19.5" customHeight="1" x14ac:dyDescent="0.25">
      <c r="A5" s="127">
        <v>1</v>
      </c>
      <c r="B5" s="128" t="s">
        <v>115</v>
      </c>
      <c r="C5" s="127">
        <v>29</v>
      </c>
      <c r="D5" s="128" t="s">
        <v>119</v>
      </c>
      <c r="E5" s="184"/>
      <c r="F5" s="130">
        <v>1</v>
      </c>
      <c r="G5" s="131" t="s">
        <v>183</v>
      </c>
      <c r="H5" s="130">
        <f>+F31+1</f>
        <v>28</v>
      </c>
      <c r="I5" s="131" t="s">
        <v>184</v>
      </c>
      <c r="J5" s="184"/>
      <c r="K5" s="192">
        <v>1</v>
      </c>
      <c r="L5" s="189" t="s">
        <v>163</v>
      </c>
      <c r="M5" s="184"/>
      <c r="N5" s="191">
        <v>1</v>
      </c>
      <c r="O5" s="193" t="s">
        <v>51</v>
      </c>
    </row>
    <row r="6" spans="1:15" s="6" customFormat="1" ht="17.100000000000001" customHeight="1" x14ac:dyDescent="0.25">
      <c r="A6" s="127">
        <f>+A5+1</f>
        <v>2</v>
      </c>
      <c r="B6" s="128" t="s">
        <v>116</v>
      </c>
      <c r="C6" s="127">
        <v>30</v>
      </c>
      <c r="D6" s="129" t="s">
        <v>120</v>
      </c>
      <c r="E6" s="184"/>
      <c r="F6" s="130">
        <f t="shared" ref="F6:F12" si="0">+F5+1</f>
        <v>2</v>
      </c>
      <c r="G6" s="131" t="s">
        <v>185</v>
      </c>
      <c r="H6" s="130">
        <f>+H5+1</f>
        <v>29</v>
      </c>
      <c r="I6" s="131" t="s">
        <v>212</v>
      </c>
      <c r="J6" s="184"/>
      <c r="K6" s="192">
        <f>+K5+1</f>
        <v>2</v>
      </c>
      <c r="L6" s="189" t="s">
        <v>164</v>
      </c>
      <c r="M6" s="184"/>
      <c r="N6" s="191">
        <f>+N5+1</f>
        <v>2</v>
      </c>
      <c r="O6" s="193" t="s">
        <v>68</v>
      </c>
    </row>
    <row r="7" spans="1:15" s="6" customFormat="1" ht="17.100000000000001" customHeight="1" x14ac:dyDescent="0.25">
      <c r="A7" s="127">
        <f t="shared" ref="A7:A32" si="1">+A6+1</f>
        <v>3</v>
      </c>
      <c r="B7" s="128" t="s">
        <v>118</v>
      </c>
      <c r="C7" s="127">
        <v>31</v>
      </c>
      <c r="D7" s="129" t="s">
        <v>122</v>
      </c>
      <c r="E7" s="184"/>
      <c r="F7" s="130">
        <f t="shared" si="0"/>
        <v>3</v>
      </c>
      <c r="G7" s="132" t="s">
        <v>186</v>
      </c>
      <c r="H7" s="130">
        <v>30</v>
      </c>
      <c r="I7" s="131" t="s">
        <v>187</v>
      </c>
      <c r="J7" s="184"/>
      <c r="K7" s="192">
        <f t="shared" ref="K7:K9" si="2">+K6+1</f>
        <v>3</v>
      </c>
      <c r="L7" s="189" t="s">
        <v>165</v>
      </c>
      <c r="M7" s="184"/>
      <c r="N7" s="191">
        <f t="shared" ref="N7:N31" si="3">+N6+1</f>
        <v>3</v>
      </c>
      <c r="O7" s="190" t="s">
        <v>52</v>
      </c>
    </row>
    <row r="8" spans="1:15" s="6" customFormat="1" ht="17.100000000000001" customHeight="1" x14ac:dyDescent="0.25">
      <c r="A8" s="127">
        <f t="shared" si="1"/>
        <v>4</v>
      </c>
      <c r="B8" s="128" t="s">
        <v>213</v>
      </c>
      <c r="C8" s="127">
        <v>32</v>
      </c>
      <c r="D8" s="129" t="s">
        <v>123</v>
      </c>
      <c r="E8" s="184"/>
      <c r="F8" s="130">
        <f t="shared" si="0"/>
        <v>4</v>
      </c>
      <c r="G8" s="131" t="s">
        <v>188</v>
      </c>
      <c r="H8" s="112"/>
      <c r="I8" s="112"/>
      <c r="J8" s="184"/>
      <c r="K8" s="192">
        <f t="shared" si="2"/>
        <v>4</v>
      </c>
      <c r="L8" s="189" t="s">
        <v>166</v>
      </c>
      <c r="M8" s="184"/>
      <c r="N8" s="191">
        <f t="shared" si="3"/>
        <v>4</v>
      </c>
      <c r="O8" s="190" t="s">
        <v>53</v>
      </c>
    </row>
    <row r="9" spans="1:15" s="6" customFormat="1" ht="17.100000000000001" customHeight="1" x14ac:dyDescent="0.25">
      <c r="A9" s="127">
        <f t="shared" si="1"/>
        <v>5</v>
      </c>
      <c r="B9" s="128" t="s">
        <v>121</v>
      </c>
      <c r="C9" s="127">
        <v>33</v>
      </c>
      <c r="D9" s="129" t="s">
        <v>125</v>
      </c>
      <c r="E9" s="184"/>
      <c r="F9" s="130">
        <f t="shared" si="0"/>
        <v>5</v>
      </c>
      <c r="G9" s="132" t="s">
        <v>189</v>
      </c>
      <c r="H9" s="31"/>
      <c r="I9" s="31"/>
      <c r="J9" s="184"/>
      <c r="K9" s="192">
        <f t="shared" si="2"/>
        <v>5</v>
      </c>
      <c r="L9" s="189" t="s">
        <v>167</v>
      </c>
      <c r="M9" s="184"/>
      <c r="N9" s="191">
        <f t="shared" si="3"/>
        <v>5</v>
      </c>
      <c r="O9" s="190" t="s">
        <v>54</v>
      </c>
    </row>
    <row r="10" spans="1:15" s="6" customFormat="1" ht="17.100000000000001" customHeight="1" x14ac:dyDescent="0.25">
      <c r="A10" s="127">
        <f t="shared" si="1"/>
        <v>6</v>
      </c>
      <c r="B10" s="129" t="s">
        <v>124</v>
      </c>
      <c r="C10" s="127">
        <v>34</v>
      </c>
      <c r="D10" s="129" t="s">
        <v>127</v>
      </c>
      <c r="E10" s="184"/>
      <c r="F10" s="130">
        <f t="shared" si="0"/>
        <v>6</v>
      </c>
      <c r="G10" s="131" t="s">
        <v>211</v>
      </c>
      <c r="H10" s="112"/>
      <c r="I10" s="112"/>
      <c r="J10" s="184"/>
      <c r="K10" s="192">
        <f>+K9+1</f>
        <v>6</v>
      </c>
      <c r="L10" s="199" t="s">
        <v>182</v>
      </c>
      <c r="M10" s="184"/>
      <c r="N10" s="191">
        <f t="shared" si="3"/>
        <v>6</v>
      </c>
      <c r="O10" s="193" t="s">
        <v>55</v>
      </c>
    </row>
    <row r="11" spans="1:15" s="6" customFormat="1" ht="17.100000000000001" customHeight="1" x14ac:dyDescent="0.25">
      <c r="A11" s="127">
        <f t="shared" si="1"/>
        <v>7</v>
      </c>
      <c r="B11" s="129" t="s">
        <v>126</v>
      </c>
      <c r="C11" s="127">
        <v>35</v>
      </c>
      <c r="D11" s="129" t="s">
        <v>129</v>
      </c>
      <c r="E11" s="184"/>
      <c r="F11" s="130">
        <f t="shared" si="0"/>
        <v>7</v>
      </c>
      <c r="G11" s="131" t="s">
        <v>190</v>
      </c>
      <c r="H11" s="112"/>
      <c r="I11" s="112"/>
      <c r="J11" s="184"/>
      <c r="K11" s="192">
        <f t="shared" ref="K11:K24" si="4">+K10+1</f>
        <v>7</v>
      </c>
      <c r="L11" s="189" t="s">
        <v>168</v>
      </c>
      <c r="M11" s="184"/>
      <c r="N11" s="191">
        <f t="shared" si="3"/>
        <v>7</v>
      </c>
      <c r="O11" s="193" t="s">
        <v>96</v>
      </c>
    </row>
    <row r="12" spans="1:15" s="6" customFormat="1" ht="17.100000000000001" customHeight="1" x14ac:dyDescent="0.25">
      <c r="A12" s="127">
        <f t="shared" si="1"/>
        <v>8</v>
      </c>
      <c r="B12" s="129" t="s">
        <v>128</v>
      </c>
      <c r="C12" s="127">
        <v>36</v>
      </c>
      <c r="D12" s="129" t="s">
        <v>131</v>
      </c>
      <c r="E12" s="184"/>
      <c r="F12" s="130">
        <f t="shared" si="0"/>
        <v>8</v>
      </c>
      <c r="G12" s="131" t="s">
        <v>191</v>
      </c>
      <c r="H12" s="112"/>
      <c r="I12" s="112"/>
      <c r="J12" s="184"/>
      <c r="K12" s="192">
        <f t="shared" si="4"/>
        <v>8</v>
      </c>
      <c r="L12" s="189" t="s">
        <v>169</v>
      </c>
      <c r="M12" s="184"/>
      <c r="N12" s="191">
        <f t="shared" si="3"/>
        <v>8</v>
      </c>
      <c r="O12" s="193" t="s">
        <v>56</v>
      </c>
    </row>
    <row r="13" spans="1:15" s="6" customFormat="1" ht="17.100000000000001" customHeight="1" x14ac:dyDescent="0.25">
      <c r="A13" s="127">
        <f t="shared" si="1"/>
        <v>9</v>
      </c>
      <c r="B13" s="129" t="s">
        <v>130</v>
      </c>
      <c r="C13" s="127">
        <v>37</v>
      </c>
      <c r="D13" s="129" t="s">
        <v>133</v>
      </c>
      <c r="E13" s="184"/>
      <c r="F13" s="130">
        <f>+F12+1</f>
        <v>9</v>
      </c>
      <c r="G13" s="131" t="s">
        <v>192</v>
      </c>
      <c r="H13" s="112"/>
      <c r="I13" s="112"/>
      <c r="J13" s="184"/>
      <c r="K13" s="192">
        <f t="shared" si="4"/>
        <v>9</v>
      </c>
      <c r="L13" s="189" t="s">
        <v>170</v>
      </c>
      <c r="M13" s="184"/>
      <c r="N13" s="191">
        <f t="shared" si="3"/>
        <v>9</v>
      </c>
      <c r="O13" s="193" t="s">
        <v>57</v>
      </c>
    </row>
    <row r="14" spans="1:15" s="6" customFormat="1" ht="17.100000000000001" customHeight="1" x14ac:dyDescent="0.25">
      <c r="A14" s="127">
        <f t="shared" si="1"/>
        <v>10</v>
      </c>
      <c r="B14" s="129" t="s">
        <v>132</v>
      </c>
      <c r="C14" s="127">
        <v>38</v>
      </c>
      <c r="D14" s="129" t="s">
        <v>135</v>
      </c>
      <c r="E14" s="184"/>
      <c r="F14" s="130">
        <f>+F13+1</f>
        <v>10</v>
      </c>
      <c r="G14" s="131" t="s">
        <v>193</v>
      </c>
      <c r="H14" s="112"/>
      <c r="I14" s="112"/>
      <c r="J14" s="184"/>
      <c r="K14" s="192">
        <f t="shared" si="4"/>
        <v>10</v>
      </c>
      <c r="L14" s="189" t="s">
        <v>171</v>
      </c>
      <c r="M14" s="184"/>
      <c r="N14" s="191">
        <f t="shared" si="3"/>
        <v>10</v>
      </c>
      <c r="O14" s="190" t="s">
        <v>58</v>
      </c>
    </row>
    <row r="15" spans="1:15" s="6" customFormat="1" ht="17.100000000000001" customHeight="1" x14ac:dyDescent="0.25">
      <c r="A15" s="127">
        <f t="shared" si="1"/>
        <v>11</v>
      </c>
      <c r="B15" s="129" t="s">
        <v>134</v>
      </c>
      <c r="C15" s="127">
        <v>39</v>
      </c>
      <c r="D15" s="129" t="s">
        <v>137</v>
      </c>
      <c r="E15" s="184"/>
      <c r="F15" s="130">
        <f>+F14+1</f>
        <v>11</v>
      </c>
      <c r="G15" s="131" t="s">
        <v>194</v>
      </c>
      <c r="H15" s="112"/>
      <c r="I15" s="112"/>
      <c r="J15" s="184"/>
      <c r="K15" s="192">
        <f t="shared" si="4"/>
        <v>11</v>
      </c>
      <c r="L15" s="189" t="s">
        <v>172</v>
      </c>
      <c r="M15" s="184"/>
      <c r="N15" s="191">
        <f t="shared" si="3"/>
        <v>11</v>
      </c>
      <c r="O15" s="193" t="s">
        <v>59</v>
      </c>
    </row>
    <row r="16" spans="1:15" s="6" customFormat="1" ht="17.100000000000001" customHeight="1" x14ac:dyDescent="0.25">
      <c r="A16" s="127">
        <f t="shared" si="1"/>
        <v>12</v>
      </c>
      <c r="B16" s="129" t="s">
        <v>136</v>
      </c>
      <c r="C16" s="127">
        <v>40</v>
      </c>
      <c r="D16" s="129" t="s">
        <v>139</v>
      </c>
      <c r="E16" s="184"/>
      <c r="F16" s="130">
        <f>+F15+1</f>
        <v>12</v>
      </c>
      <c r="G16" s="131" t="s">
        <v>195</v>
      </c>
      <c r="H16" s="112"/>
      <c r="I16" s="112"/>
      <c r="J16" s="184"/>
      <c r="K16" s="192">
        <f t="shared" si="4"/>
        <v>12</v>
      </c>
      <c r="L16" s="189" t="s">
        <v>173</v>
      </c>
      <c r="M16" s="184"/>
      <c r="N16" s="191">
        <f t="shared" si="3"/>
        <v>12</v>
      </c>
      <c r="O16" s="193" t="s">
        <v>252</v>
      </c>
    </row>
    <row r="17" spans="1:15" s="6" customFormat="1" ht="17.100000000000001" customHeight="1" x14ac:dyDescent="0.25">
      <c r="A17" s="127">
        <f t="shared" si="1"/>
        <v>13</v>
      </c>
      <c r="B17" s="129" t="s">
        <v>138</v>
      </c>
      <c r="C17" s="127">
        <v>41</v>
      </c>
      <c r="D17" s="129" t="s">
        <v>141</v>
      </c>
      <c r="E17" s="184"/>
      <c r="F17" s="130">
        <f t="shared" ref="F17:F30" si="5">+F16+1</f>
        <v>13</v>
      </c>
      <c r="G17" s="132" t="s">
        <v>196</v>
      </c>
      <c r="H17" s="31"/>
      <c r="I17" s="31"/>
      <c r="J17" s="184"/>
      <c r="K17" s="192">
        <f t="shared" si="4"/>
        <v>13</v>
      </c>
      <c r="L17" s="189" t="s">
        <v>174</v>
      </c>
      <c r="M17" s="184"/>
      <c r="N17" s="191">
        <f t="shared" si="3"/>
        <v>13</v>
      </c>
      <c r="O17" s="190" t="s">
        <v>108</v>
      </c>
    </row>
    <row r="18" spans="1:15" s="6" customFormat="1" ht="17.100000000000001" customHeight="1" x14ac:dyDescent="0.25">
      <c r="A18" s="127">
        <f t="shared" si="1"/>
        <v>14</v>
      </c>
      <c r="B18" s="129" t="s">
        <v>215</v>
      </c>
      <c r="C18" s="127">
        <v>42</v>
      </c>
      <c r="D18" s="129" t="s">
        <v>143</v>
      </c>
      <c r="E18" s="184"/>
      <c r="F18" s="130">
        <f t="shared" si="5"/>
        <v>14</v>
      </c>
      <c r="G18" s="132" t="s">
        <v>197</v>
      </c>
      <c r="H18" s="31"/>
      <c r="I18" s="31"/>
      <c r="J18" s="184"/>
      <c r="K18" s="192">
        <f t="shared" si="4"/>
        <v>14</v>
      </c>
      <c r="L18" s="189" t="s">
        <v>175</v>
      </c>
      <c r="M18" s="184"/>
      <c r="N18" s="191">
        <f t="shared" si="3"/>
        <v>14</v>
      </c>
      <c r="O18" s="190" t="s">
        <v>107</v>
      </c>
    </row>
    <row r="19" spans="1:15" s="6" customFormat="1" ht="17.100000000000001" customHeight="1" x14ac:dyDescent="0.25">
      <c r="A19" s="127">
        <f t="shared" si="1"/>
        <v>15</v>
      </c>
      <c r="B19" s="129" t="s">
        <v>140</v>
      </c>
      <c r="C19" s="127">
        <v>43</v>
      </c>
      <c r="D19" s="129" t="s">
        <v>145</v>
      </c>
      <c r="E19" s="184"/>
      <c r="F19" s="130">
        <f t="shared" si="5"/>
        <v>15</v>
      </c>
      <c r="G19" s="131" t="s">
        <v>198</v>
      </c>
      <c r="H19" s="112"/>
      <c r="I19" s="112"/>
      <c r="J19" s="184"/>
      <c r="K19" s="192">
        <f t="shared" si="4"/>
        <v>15</v>
      </c>
      <c r="L19" s="189" t="s">
        <v>176</v>
      </c>
      <c r="M19" s="184"/>
      <c r="N19" s="191">
        <f t="shared" si="3"/>
        <v>15</v>
      </c>
      <c r="O19" s="193" t="s">
        <v>29</v>
      </c>
    </row>
    <row r="20" spans="1:15" s="6" customFormat="1" ht="17.100000000000001" customHeight="1" x14ac:dyDescent="0.25">
      <c r="A20" s="127">
        <f t="shared" si="1"/>
        <v>16</v>
      </c>
      <c r="B20" s="129" t="s">
        <v>142</v>
      </c>
      <c r="C20" s="127">
        <v>44</v>
      </c>
      <c r="D20" s="129" t="s">
        <v>147</v>
      </c>
      <c r="E20" s="184"/>
      <c r="F20" s="130">
        <f t="shared" si="5"/>
        <v>16</v>
      </c>
      <c r="G20" s="132" t="s">
        <v>199</v>
      </c>
      <c r="H20" s="31"/>
      <c r="I20" s="31"/>
      <c r="J20" s="187"/>
      <c r="K20" s="192">
        <f t="shared" si="4"/>
        <v>16</v>
      </c>
      <c r="L20" s="189" t="s">
        <v>177</v>
      </c>
      <c r="M20" s="184"/>
      <c r="N20" s="191">
        <f t="shared" si="3"/>
        <v>16</v>
      </c>
      <c r="O20" s="190" t="s">
        <v>60</v>
      </c>
    </row>
    <row r="21" spans="1:15" s="6" customFormat="1" ht="17.100000000000001" customHeight="1" x14ac:dyDescent="0.25">
      <c r="A21" s="127">
        <f t="shared" si="1"/>
        <v>17</v>
      </c>
      <c r="B21" s="129" t="s">
        <v>144</v>
      </c>
      <c r="C21" s="127">
        <v>45</v>
      </c>
      <c r="D21" s="129" t="s">
        <v>149</v>
      </c>
      <c r="E21" s="184"/>
      <c r="F21" s="130">
        <f t="shared" si="5"/>
        <v>17</v>
      </c>
      <c r="G21" s="131" t="s">
        <v>210</v>
      </c>
      <c r="H21" s="112"/>
      <c r="I21" s="112"/>
      <c r="J21" s="187"/>
      <c r="K21" s="192">
        <f t="shared" si="4"/>
        <v>17</v>
      </c>
      <c r="L21" s="189" t="s">
        <v>178</v>
      </c>
      <c r="M21" s="184"/>
      <c r="N21" s="191">
        <f t="shared" si="3"/>
        <v>17</v>
      </c>
      <c r="O21" s="190" t="s">
        <v>61</v>
      </c>
    </row>
    <row r="22" spans="1:15" s="6" customFormat="1" ht="17.100000000000001" customHeight="1" x14ac:dyDescent="0.25">
      <c r="A22" s="127">
        <f t="shared" si="1"/>
        <v>18</v>
      </c>
      <c r="B22" s="129" t="s">
        <v>146</v>
      </c>
      <c r="C22" s="127">
        <v>46</v>
      </c>
      <c r="D22" s="129" t="s">
        <v>151</v>
      </c>
      <c r="E22" s="184"/>
      <c r="F22" s="130">
        <f t="shared" si="5"/>
        <v>18</v>
      </c>
      <c r="G22" s="131" t="s">
        <v>200</v>
      </c>
      <c r="H22" s="112"/>
      <c r="I22" s="112"/>
      <c r="J22" s="184"/>
      <c r="K22" s="192">
        <f t="shared" si="4"/>
        <v>18</v>
      </c>
      <c r="L22" s="189" t="s">
        <v>179</v>
      </c>
      <c r="M22" s="184"/>
      <c r="N22" s="191">
        <f t="shared" si="3"/>
        <v>18</v>
      </c>
      <c r="O22" s="190" t="s">
        <v>62</v>
      </c>
    </row>
    <row r="23" spans="1:15" s="6" customFormat="1" ht="17.100000000000001" customHeight="1" x14ac:dyDescent="0.25">
      <c r="A23" s="127">
        <f t="shared" si="1"/>
        <v>19</v>
      </c>
      <c r="B23" s="128" t="s">
        <v>148</v>
      </c>
      <c r="C23" s="127">
        <v>47</v>
      </c>
      <c r="D23" s="129" t="s">
        <v>216</v>
      </c>
      <c r="E23" s="184"/>
      <c r="F23" s="130">
        <f t="shared" si="5"/>
        <v>19</v>
      </c>
      <c r="G23" s="131" t="s">
        <v>201</v>
      </c>
      <c r="H23" s="112"/>
      <c r="I23" s="112"/>
      <c r="J23" s="188"/>
      <c r="K23" s="192">
        <f t="shared" si="4"/>
        <v>19</v>
      </c>
      <c r="L23" s="189" t="s">
        <v>180</v>
      </c>
      <c r="M23" s="184"/>
      <c r="N23" s="191">
        <f t="shared" si="3"/>
        <v>19</v>
      </c>
      <c r="O23" s="190" t="s">
        <v>106</v>
      </c>
    </row>
    <row r="24" spans="1:15" s="121" customFormat="1" ht="17.100000000000001" customHeight="1" x14ac:dyDescent="0.25">
      <c r="A24" s="127">
        <f t="shared" si="1"/>
        <v>20</v>
      </c>
      <c r="B24" s="129" t="s">
        <v>150</v>
      </c>
      <c r="C24" s="127">
        <v>48</v>
      </c>
      <c r="D24" s="129" t="s">
        <v>154</v>
      </c>
      <c r="E24" s="184"/>
      <c r="F24" s="130">
        <f t="shared" si="5"/>
        <v>20</v>
      </c>
      <c r="G24" s="131" t="s">
        <v>202</v>
      </c>
      <c r="H24" s="112"/>
      <c r="I24" s="112"/>
      <c r="J24" s="188"/>
      <c r="K24" s="192">
        <f t="shared" si="4"/>
        <v>20</v>
      </c>
      <c r="L24" s="189" t="s">
        <v>181</v>
      </c>
      <c r="M24" s="184"/>
      <c r="N24" s="191">
        <f t="shared" si="3"/>
        <v>20</v>
      </c>
      <c r="O24" s="190" t="s">
        <v>63</v>
      </c>
    </row>
    <row r="25" spans="1:15" s="6" customFormat="1" ht="17.100000000000001" customHeight="1" x14ac:dyDescent="0.25">
      <c r="A25" s="127">
        <f t="shared" si="1"/>
        <v>21</v>
      </c>
      <c r="B25" s="129" t="s">
        <v>152</v>
      </c>
      <c r="C25" s="127">
        <v>49</v>
      </c>
      <c r="D25" s="129" t="s">
        <v>156</v>
      </c>
      <c r="E25" s="184"/>
      <c r="F25" s="130">
        <f t="shared" si="5"/>
        <v>21</v>
      </c>
      <c r="G25" s="131" t="s">
        <v>203</v>
      </c>
      <c r="H25" s="112"/>
      <c r="I25" s="112"/>
      <c r="J25" s="187"/>
      <c r="K25" s="37"/>
      <c r="L25" s="37"/>
      <c r="M25" s="184"/>
      <c r="N25" s="191">
        <f t="shared" si="3"/>
        <v>21</v>
      </c>
      <c r="O25" s="193" t="s">
        <v>32</v>
      </c>
    </row>
    <row r="26" spans="1:15" s="6" customFormat="1" ht="17.100000000000001" customHeight="1" x14ac:dyDescent="0.25">
      <c r="A26" s="127">
        <f t="shared" si="1"/>
        <v>22</v>
      </c>
      <c r="B26" s="129" t="s">
        <v>153</v>
      </c>
      <c r="C26" s="127">
        <v>50</v>
      </c>
      <c r="D26" s="129" t="s">
        <v>158</v>
      </c>
      <c r="E26" s="184"/>
      <c r="F26" s="130">
        <f t="shared" si="5"/>
        <v>22</v>
      </c>
      <c r="G26" s="131" t="s">
        <v>204</v>
      </c>
      <c r="H26" s="112"/>
      <c r="I26" s="112"/>
      <c r="J26" s="184"/>
      <c r="M26" s="184"/>
      <c r="N26" s="191">
        <f t="shared" si="3"/>
        <v>22</v>
      </c>
      <c r="O26" s="190" t="s">
        <v>67</v>
      </c>
    </row>
    <row r="27" spans="1:15" s="6" customFormat="1" ht="17.100000000000001" customHeight="1" x14ac:dyDescent="0.25">
      <c r="A27" s="127">
        <f t="shared" si="1"/>
        <v>23</v>
      </c>
      <c r="B27" s="129" t="s">
        <v>155</v>
      </c>
      <c r="C27" s="127">
        <v>51</v>
      </c>
      <c r="D27" s="129" t="s">
        <v>160</v>
      </c>
      <c r="E27" s="184"/>
      <c r="F27" s="130">
        <f t="shared" si="5"/>
        <v>23</v>
      </c>
      <c r="G27" s="131" t="s">
        <v>205</v>
      </c>
      <c r="H27" s="112"/>
      <c r="I27" s="112"/>
      <c r="J27" s="184"/>
      <c r="M27" s="184"/>
      <c r="N27" s="191">
        <f t="shared" si="3"/>
        <v>23</v>
      </c>
      <c r="O27" s="193" t="s">
        <v>30</v>
      </c>
    </row>
    <row r="28" spans="1:15" s="6" customFormat="1" ht="17.100000000000001" customHeight="1" x14ac:dyDescent="0.25">
      <c r="A28" s="127">
        <f t="shared" si="1"/>
        <v>24</v>
      </c>
      <c r="B28" s="129" t="s">
        <v>157</v>
      </c>
      <c r="C28" s="127">
        <v>52</v>
      </c>
      <c r="D28" s="129" t="s">
        <v>162</v>
      </c>
      <c r="E28" s="184"/>
      <c r="F28" s="130">
        <f t="shared" si="5"/>
        <v>24</v>
      </c>
      <c r="G28" s="131" t="s">
        <v>206</v>
      </c>
      <c r="H28" s="112"/>
      <c r="I28" s="112"/>
      <c r="J28" s="184"/>
      <c r="M28" s="184"/>
      <c r="N28" s="191">
        <f t="shared" si="3"/>
        <v>24</v>
      </c>
      <c r="O28" s="193" t="s">
        <v>64</v>
      </c>
    </row>
    <row r="29" spans="1:15" s="6" customFormat="1" ht="17.100000000000001" customHeight="1" x14ac:dyDescent="0.25">
      <c r="A29" s="127">
        <f t="shared" si="1"/>
        <v>25</v>
      </c>
      <c r="B29" s="129" t="s">
        <v>159</v>
      </c>
      <c r="C29" s="127"/>
      <c r="D29" s="129"/>
      <c r="E29" s="184"/>
      <c r="F29" s="130">
        <f t="shared" si="5"/>
        <v>25</v>
      </c>
      <c r="G29" s="131" t="s">
        <v>207</v>
      </c>
      <c r="H29" s="112"/>
      <c r="I29" s="112"/>
      <c r="J29" s="184"/>
      <c r="M29" s="184"/>
      <c r="N29" s="191">
        <f t="shared" si="3"/>
        <v>25</v>
      </c>
      <c r="O29" s="190" t="s">
        <v>65</v>
      </c>
    </row>
    <row r="30" spans="1:15" s="6" customFormat="1" ht="17.100000000000001" customHeight="1" x14ac:dyDescent="0.25">
      <c r="A30" s="127">
        <f t="shared" si="1"/>
        <v>26</v>
      </c>
      <c r="B30" s="129" t="s">
        <v>161</v>
      </c>
      <c r="E30" s="184"/>
      <c r="F30" s="130">
        <f t="shared" si="5"/>
        <v>26</v>
      </c>
      <c r="G30" s="131" t="s">
        <v>208</v>
      </c>
      <c r="H30" s="112"/>
      <c r="I30" s="112"/>
      <c r="J30" s="184"/>
      <c r="M30" s="184"/>
      <c r="N30" s="191">
        <f t="shared" si="3"/>
        <v>26</v>
      </c>
      <c r="O30" s="193" t="s">
        <v>66</v>
      </c>
    </row>
    <row r="31" spans="1:15" s="2" customFormat="1" ht="15.75" x14ac:dyDescent="0.25">
      <c r="A31" s="127">
        <f t="shared" si="1"/>
        <v>27</v>
      </c>
      <c r="B31" s="129" t="s">
        <v>214</v>
      </c>
      <c r="C31" s="122"/>
      <c r="D31" s="122"/>
      <c r="E31" s="184"/>
      <c r="F31" s="130">
        <f>+F30+1</f>
        <v>27</v>
      </c>
      <c r="G31" s="131" t="s">
        <v>209</v>
      </c>
      <c r="H31" s="120"/>
      <c r="I31" s="120"/>
      <c r="J31" s="184"/>
      <c r="K31" s="120"/>
      <c r="L31" s="120"/>
      <c r="M31" s="184"/>
      <c r="N31" s="191">
        <f t="shared" si="3"/>
        <v>27</v>
      </c>
      <c r="O31" s="193" t="s">
        <v>31</v>
      </c>
    </row>
    <row r="32" spans="1:15" ht="15.75" x14ac:dyDescent="0.25">
      <c r="A32" s="127">
        <f t="shared" si="1"/>
        <v>28</v>
      </c>
      <c r="B32" s="129" t="s">
        <v>117</v>
      </c>
      <c r="C32" s="112"/>
      <c r="D32" s="112"/>
      <c r="E32" s="185"/>
      <c r="F32" s="115"/>
      <c r="G32" s="114"/>
      <c r="H32" s="114"/>
      <c r="I32" s="114"/>
      <c r="J32" s="185"/>
      <c r="K32" s="114"/>
      <c r="L32" s="114"/>
      <c r="M32" s="185"/>
      <c r="N32" s="177"/>
      <c r="O32" s="178"/>
    </row>
    <row r="33" spans="1:15" ht="18.75" x14ac:dyDescent="0.25">
      <c r="C33" s="113"/>
      <c r="D33" s="113"/>
      <c r="N33" s="178"/>
      <c r="O33" s="178"/>
    </row>
    <row r="34" spans="1:15" ht="15.75" x14ac:dyDescent="0.25">
      <c r="A34" s="117"/>
      <c r="C34" s="112"/>
      <c r="D34" s="112"/>
    </row>
    <row r="35" spans="1:15" ht="15.75" x14ac:dyDescent="0.25">
      <c r="A35" s="117"/>
      <c r="C35" s="112"/>
      <c r="D35" s="112"/>
    </row>
    <row r="36" spans="1:15" ht="15.75" x14ac:dyDescent="0.25">
      <c r="A36" s="117"/>
      <c r="C36" s="112"/>
      <c r="D36" s="112"/>
    </row>
    <row r="37" spans="1:15" ht="15.75" x14ac:dyDescent="0.25">
      <c r="A37" s="117"/>
      <c r="C37" s="112"/>
      <c r="D37" s="112"/>
    </row>
    <row r="38" spans="1:15" ht="18.75" x14ac:dyDescent="0.25">
      <c r="C38" s="113"/>
      <c r="D38" s="113"/>
    </row>
    <row r="39" spans="1:15" ht="15.75" x14ac:dyDescent="0.25">
      <c r="C39" s="116"/>
      <c r="D39" s="116"/>
    </row>
    <row r="40" spans="1:15" ht="15.75" x14ac:dyDescent="0.25">
      <c r="C40" s="116"/>
      <c r="D40" s="116"/>
    </row>
    <row r="41" spans="1:15" ht="15.75" x14ac:dyDescent="0.25">
      <c r="C41" s="116"/>
      <c r="D41" s="116"/>
    </row>
    <row r="42" spans="1:15" ht="15.75" x14ac:dyDescent="0.25">
      <c r="C42" s="116"/>
      <c r="D42" s="116"/>
    </row>
    <row r="43" spans="1:15" ht="15.75" x14ac:dyDescent="0.25">
      <c r="C43" s="116"/>
      <c r="D43" s="116"/>
    </row>
    <row r="44" spans="1:15" x14ac:dyDescent="0.25">
      <c r="A44" s="117"/>
      <c r="C44" s="119"/>
      <c r="D44" s="119"/>
    </row>
    <row r="45" spans="1:15" x14ac:dyDescent="0.25">
      <c r="A45" s="117"/>
      <c r="C45" s="119"/>
      <c r="D45" s="119"/>
    </row>
    <row r="46" spans="1:15" x14ac:dyDescent="0.25">
      <c r="C46" s="119"/>
      <c r="D46" s="119"/>
    </row>
    <row r="47" spans="1:15" x14ac:dyDescent="0.25">
      <c r="C47" s="119"/>
      <c r="D47" s="119"/>
    </row>
    <row r="52" spans="15:16" ht="15.75" x14ac:dyDescent="0.25">
      <c r="O52" s="111"/>
      <c r="P52" s="6"/>
    </row>
  </sheetData>
  <mergeCells count="5">
    <mergeCell ref="A1:O1"/>
    <mergeCell ref="A3:D3"/>
    <mergeCell ref="N3:O3"/>
    <mergeCell ref="K3:L3"/>
    <mergeCell ref="F3:I3"/>
  </mergeCells>
  <pageMargins left="0.51181102362204722" right="0.11811023622047245" top="0.47244094488188981" bottom="0.39370078740157483" header="0.31496062992125984" footer="0.31496062992125984"/>
  <pageSetup paperSize="9" scale="90" orientation="landscape" r:id="rId1"/>
  <headerFooter>
    <oddHeader>&amp;R&amp;D</oddHeader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15A78-873C-4F96-8711-C98D7CA7508A}">
  <sheetPr>
    <tabColor theme="0"/>
  </sheetPr>
  <dimension ref="A1:P30"/>
  <sheetViews>
    <sheetView showGridLines="0" zoomScale="90" zoomScaleNormal="90" workbookViewId="0">
      <pane xSplit="1" ySplit="5" topLeftCell="B14" activePane="bottomRight" state="frozen"/>
      <selection pane="topRight" activeCell="B1" sqref="B1"/>
      <selection pane="bottomLeft" activeCell="A6" sqref="A6"/>
      <selection pane="bottomRight" activeCell="N14" sqref="N14"/>
    </sheetView>
  </sheetViews>
  <sheetFormatPr defaultColWidth="8.7109375" defaultRowHeight="15" x14ac:dyDescent="0.25"/>
  <cols>
    <col min="1" max="1" width="19.85546875" style="117" customWidth="1"/>
    <col min="2" max="2" width="33.5703125" style="117" customWidth="1"/>
    <col min="3" max="6" width="12.140625" style="117" customWidth="1"/>
    <col min="7" max="7" width="12.140625" style="119" customWidth="1"/>
    <col min="8" max="8" width="5.28515625" style="117" customWidth="1"/>
    <col min="9" max="12" width="12.140625" style="117" customWidth="1"/>
    <col min="13" max="16384" width="8.7109375" style="117"/>
  </cols>
  <sheetData>
    <row r="1" spans="1:16" s="119" customFormat="1" ht="70.5" customHeight="1" x14ac:dyDescent="0.25">
      <c r="A1" s="225" t="s">
        <v>102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</row>
    <row r="2" spans="1:16" s="119" customFormat="1" ht="35.450000000000003" customHeight="1" thickBot="1" x14ac:dyDescent="0.3">
      <c r="A2" s="226" t="s">
        <v>99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</row>
    <row r="3" spans="1:16" s="119" customFormat="1" ht="35.25" thickTop="1" thickBot="1" x14ac:dyDescent="0.3">
      <c r="A3" s="227" t="s">
        <v>21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7"/>
    </row>
    <row r="4" spans="1:16" ht="15.75" thickTop="1" x14ac:dyDescent="0.25"/>
    <row r="5" spans="1:16" s="2" customFormat="1" ht="15.75" x14ac:dyDescent="0.25">
      <c r="G5" s="8"/>
    </row>
    <row r="6" spans="1:16" ht="15.75" x14ac:dyDescent="0.25">
      <c r="C6" s="2"/>
      <c r="D6" s="2"/>
      <c r="E6" s="2"/>
      <c r="F6" s="2"/>
      <c r="G6" s="2"/>
      <c r="H6" s="2"/>
      <c r="I6" s="224" t="s">
        <v>23</v>
      </c>
      <c r="J6" s="224"/>
      <c r="K6" s="2"/>
      <c r="L6" s="2"/>
      <c r="M6" s="2"/>
      <c r="N6" s="2"/>
      <c r="O6" s="2"/>
      <c r="P6" s="2"/>
    </row>
    <row r="7" spans="1:16" ht="18.75" x14ac:dyDescent="0.25">
      <c r="A7" s="155"/>
      <c r="B7" s="32" t="s">
        <v>49</v>
      </c>
      <c r="C7" s="32">
        <v>2019</v>
      </c>
      <c r="D7" s="32">
        <v>2020</v>
      </c>
      <c r="E7" s="32">
        <v>2021</v>
      </c>
      <c r="F7" s="32">
        <v>2022</v>
      </c>
      <c r="G7" s="32">
        <v>2023</v>
      </c>
      <c r="H7" s="32"/>
      <c r="I7" s="32" t="s">
        <v>104</v>
      </c>
      <c r="J7" s="156" t="s">
        <v>105</v>
      </c>
    </row>
    <row r="8" spans="1:16" ht="15.75" thickBot="1" x14ac:dyDescent="0.3">
      <c r="G8" s="117"/>
      <c r="J8" s="157"/>
    </row>
    <row r="9" spans="1:16" ht="15.75" thickTop="1" x14ac:dyDescent="0.25">
      <c r="A9" s="221" t="s">
        <v>262</v>
      </c>
      <c r="B9" s="158" t="s">
        <v>26</v>
      </c>
      <c r="C9" s="159">
        <v>29.888000000000002</v>
      </c>
      <c r="D9" s="159">
        <v>28.567</v>
      </c>
      <c r="E9" s="159">
        <v>28.823</v>
      </c>
      <c r="F9" s="159">
        <v>28.437999999999999</v>
      </c>
      <c r="G9" s="159">
        <v>28.812999999999999</v>
      </c>
      <c r="H9" s="160"/>
      <c r="I9" s="161">
        <f>(G9-F9)/F9*100</f>
        <v>1.3186581334833674</v>
      </c>
      <c r="J9" s="161">
        <f>(G9-C9)/C9*100</f>
        <v>-3.5967612419700306</v>
      </c>
    </row>
    <row r="10" spans="1:16" x14ac:dyDescent="0.25">
      <c r="A10" s="222"/>
      <c r="B10" s="162" t="s">
        <v>28</v>
      </c>
      <c r="C10" s="163">
        <v>9.593</v>
      </c>
      <c r="D10" s="163">
        <v>10.39</v>
      </c>
      <c r="E10" s="163">
        <v>11.964</v>
      </c>
      <c r="F10" s="163">
        <v>12.443</v>
      </c>
      <c r="G10" s="163">
        <v>12.795999999999999</v>
      </c>
      <c r="H10" s="160"/>
      <c r="I10" s="164">
        <f>(G10-F10)/F10*100</f>
        <v>2.8369364301213515</v>
      </c>
      <c r="J10" s="164">
        <f>(G10-C10)/C10*100</f>
        <v>33.388929427707694</v>
      </c>
    </row>
    <row r="11" spans="1:16" x14ac:dyDescent="0.25">
      <c r="A11" s="222"/>
      <c r="B11" s="165" t="s">
        <v>27</v>
      </c>
      <c r="C11" s="166">
        <v>8.9459999999999997</v>
      </c>
      <c r="D11" s="166">
        <v>8.1389999999999993</v>
      </c>
      <c r="E11" s="166">
        <v>8.2910000000000004</v>
      </c>
      <c r="F11" s="166">
        <v>8.1780000000000008</v>
      </c>
      <c r="G11" s="166">
        <v>8.2789999999999999</v>
      </c>
      <c r="H11" s="167"/>
      <c r="I11" s="168">
        <f t="shared" ref="I11" si="0">(G11-F11)/F11*100</f>
        <v>1.2350207874785899</v>
      </c>
      <c r="J11" s="168">
        <f t="shared" ref="J11" si="1">(G11-C11)/C11*100</f>
        <v>-7.4558461882405531</v>
      </c>
    </row>
    <row r="12" spans="1:16" ht="15.75" thickBot="1" x14ac:dyDescent="0.3">
      <c r="A12" s="223"/>
      <c r="B12" s="169" t="s">
        <v>48</v>
      </c>
      <c r="C12" s="170">
        <v>4.3460000000000001</v>
      </c>
      <c r="D12" s="170">
        <v>3.7320000000000002</v>
      </c>
      <c r="E12" s="170">
        <v>4.0170000000000003</v>
      </c>
      <c r="F12" s="170">
        <v>4.2619999999999996</v>
      </c>
      <c r="G12" s="170">
        <v>4.1420000000000003</v>
      </c>
      <c r="H12" s="171"/>
      <c r="I12" s="172">
        <f>(G12-F12)/F12*100</f>
        <v>-2.8155795401219907</v>
      </c>
      <c r="J12" s="172">
        <f>(G12-C12)/C12*100</f>
        <v>-4.6939714680165601</v>
      </c>
    </row>
    <row r="13" spans="1:16" ht="15.75" thickTop="1" x14ac:dyDescent="0.25">
      <c r="A13" s="221" t="s">
        <v>258</v>
      </c>
      <c r="B13" s="158" t="s">
        <v>26</v>
      </c>
      <c r="C13" s="159">
        <v>11.504</v>
      </c>
      <c r="D13" s="159">
        <v>10.417</v>
      </c>
      <c r="E13" s="159">
        <v>7.8179999999999996</v>
      </c>
      <c r="F13" s="159">
        <v>6.9109999999999996</v>
      </c>
      <c r="G13" s="159">
        <v>6.7220000000000004</v>
      </c>
      <c r="I13" s="161">
        <f>(G13-F13)/F13*100</f>
        <v>-2.7347706554767646</v>
      </c>
      <c r="J13" s="161">
        <f>(G13-C13)/C13*100</f>
        <v>-41.568150208623081</v>
      </c>
    </row>
    <row r="14" spans="1:16" x14ac:dyDescent="0.25">
      <c r="A14" s="228"/>
      <c r="B14" s="162" t="s">
        <v>28</v>
      </c>
      <c r="C14" s="163">
        <v>2.2690000000000001</v>
      </c>
      <c r="D14" s="163">
        <v>1.8220000000000001</v>
      </c>
      <c r="E14" s="163">
        <v>2.669</v>
      </c>
      <c r="F14" s="163">
        <v>3.2450000000000001</v>
      </c>
      <c r="G14" s="163">
        <v>3.8559999999999999</v>
      </c>
      <c r="I14" s="164">
        <f>(G14-F14)/F14*100</f>
        <v>18.828967642526955</v>
      </c>
      <c r="J14" s="164">
        <f>(G14-C14)/C14*100</f>
        <v>69.942706037902141</v>
      </c>
    </row>
    <row r="15" spans="1:16" x14ac:dyDescent="0.25">
      <c r="A15" s="228"/>
      <c r="B15" s="165" t="s">
        <v>27</v>
      </c>
      <c r="C15" s="166">
        <v>1.4470000000000001</v>
      </c>
      <c r="D15" s="166">
        <v>1.0780000000000001</v>
      </c>
      <c r="E15" s="166">
        <v>0.99199999999999999</v>
      </c>
      <c r="F15" s="166">
        <v>0.95499999999999996</v>
      </c>
      <c r="G15" s="166">
        <v>1.1990000000000001</v>
      </c>
      <c r="I15" s="168">
        <f t="shared" ref="I15" si="2">(G15-F15)/F15*100</f>
        <v>25.549738219895303</v>
      </c>
      <c r="J15" s="168">
        <f t="shared" ref="J15" si="3">(G15-C15)/C15*100</f>
        <v>-17.138908085694542</v>
      </c>
    </row>
    <row r="16" spans="1:16" ht="15.75" thickBot="1" x14ac:dyDescent="0.3">
      <c r="A16" s="229"/>
      <c r="B16" s="169" t="s">
        <v>24</v>
      </c>
      <c r="C16" s="170">
        <v>0.47099999999999997</v>
      </c>
      <c r="D16" s="170">
        <v>0.32300000000000001</v>
      </c>
      <c r="E16" s="170">
        <v>0.46800000000000003</v>
      </c>
      <c r="F16" s="170">
        <v>0.65900000000000003</v>
      </c>
      <c r="G16" s="170">
        <v>0.51800000000000002</v>
      </c>
      <c r="I16" s="172">
        <f>(G16-F16)/F16*100</f>
        <v>-21.396054628224583</v>
      </c>
      <c r="J16" s="172">
        <f>(G16-C16)/C16*100</f>
        <v>9.9787685774947015</v>
      </c>
    </row>
    <row r="17" spans="1:12" ht="15.75" thickTop="1" x14ac:dyDescent="0.25">
      <c r="A17" s="221" t="s">
        <v>259</v>
      </c>
      <c r="B17" s="158" t="s">
        <v>26</v>
      </c>
      <c r="C17" s="159">
        <v>3.0990000000000002</v>
      </c>
      <c r="D17" s="159">
        <v>2.7389999999999999</v>
      </c>
      <c r="E17" s="159">
        <v>-3.5700000000000003E-2</v>
      </c>
      <c r="F17" s="159">
        <v>-0.90300000000000002</v>
      </c>
      <c r="G17" s="159">
        <v>-1.137</v>
      </c>
      <c r="H17" s="160"/>
      <c r="I17" s="161">
        <f>(G17-F17)/(ABS(F17))*100</f>
        <v>-25.91362126245847</v>
      </c>
      <c r="J17" s="161">
        <f>(G17-C17)/C17*100</f>
        <v>-136.68925459825752</v>
      </c>
    </row>
    <row r="18" spans="1:12" x14ac:dyDescent="0.25">
      <c r="A18" s="228"/>
      <c r="B18" s="162" t="s">
        <v>28</v>
      </c>
      <c r="C18" s="163">
        <v>0.97799999999999998</v>
      </c>
      <c r="D18" s="163">
        <v>0.58199999999999996</v>
      </c>
      <c r="E18" s="163">
        <v>1.262</v>
      </c>
      <c r="F18" s="163">
        <v>1.2130000000000001</v>
      </c>
      <c r="G18" s="163">
        <v>1.694</v>
      </c>
      <c r="H18" s="173"/>
      <c r="I18" s="174">
        <f>(G18-F18)/F18*100</f>
        <v>39.653751030502868</v>
      </c>
      <c r="J18" s="174">
        <f>(G18-C18)/C18*100</f>
        <v>73.210633946830256</v>
      </c>
    </row>
    <row r="19" spans="1:12" x14ac:dyDescent="0.25">
      <c r="A19" s="228"/>
      <c r="B19" s="165" t="s">
        <v>27</v>
      </c>
      <c r="C19" s="166">
        <v>9.4E-2</v>
      </c>
      <c r="D19" s="166">
        <v>-0.82699999999999996</v>
      </c>
      <c r="E19" s="166">
        <v>-0.50800000000000001</v>
      </c>
      <c r="F19" s="166">
        <v>-0.621</v>
      </c>
      <c r="G19" s="166">
        <v>-0.30199999999999999</v>
      </c>
      <c r="H19" s="167"/>
      <c r="I19" s="168">
        <f t="shared" ref="I19" si="4">(G19-F19)/F19*100</f>
        <v>-51.368760064412243</v>
      </c>
      <c r="J19" s="200" t="s">
        <v>253</v>
      </c>
    </row>
    <row r="20" spans="1:12" ht="15.75" thickBot="1" x14ac:dyDescent="0.3">
      <c r="A20" s="229"/>
      <c r="B20" s="169" t="s">
        <v>24</v>
      </c>
      <c r="C20" s="170">
        <v>-7.0000000000000001E-3</v>
      </c>
      <c r="D20" s="170">
        <v>-0.20100000000000001</v>
      </c>
      <c r="E20" s="170">
        <v>0.14499999999999999</v>
      </c>
      <c r="F20" s="170">
        <v>0.32600000000000001</v>
      </c>
      <c r="G20" s="170">
        <v>0.154</v>
      </c>
      <c r="H20" s="171"/>
      <c r="I20" s="175">
        <f>(G20-F20)/F20*100</f>
        <v>-52.760736196319023</v>
      </c>
      <c r="J20" s="175" t="s">
        <v>253</v>
      </c>
    </row>
    <row r="21" spans="1:12" ht="15.75" thickTop="1" x14ac:dyDescent="0.25">
      <c r="A21" s="221" t="s">
        <v>260</v>
      </c>
      <c r="B21" s="158" t="s">
        <v>26</v>
      </c>
      <c r="C21" s="159">
        <v>8.1890000000000001</v>
      </c>
      <c r="D21" s="159">
        <v>7.8869999999999996</v>
      </c>
      <c r="E21" s="159">
        <v>7.6829999999999998</v>
      </c>
      <c r="F21" s="159">
        <v>6.6920000000000002</v>
      </c>
      <c r="G21" s="159">
        <v>6.7140000000000004</v>
      </c>
      <c r="H21" s="160"/>
      <c r="I21" s="161">
        <f t="shared" ref="I21" si="5">(G21-F21)/F21*100</f>
        <v>0.32875074716079261</v>
      </c>
      <c r="J21" s="161">
        <f t="shared" ref="J21" si="6">(G21-C21)/C21*100</f>
        <v>-18.011967273171322</v>
      </c>
    </row>
    <row r="22" spans="1:12" x14ac:dyDescent="0.25">
      <c r="A22" s="222"/>
      <c r="B22" s="162" t="s">
        <v>28</v>
      </c>
      <c r="C22" s="163">
        <v>0.81799999999999995</v>
      </c>
      <c r="D22" s="163">
        <v>0.90100000000000002</v>
      </c>
      <c r="E22" s="163">
        <v>0.97399999999999998</v>
      </c>
      <c r="F22" s="163">
        <v>1.0109999999999999</v>
      </c>
      <c r="G22" s="163">
        <v>0.96799999999999997</v>
      </c>
      <c r="H22" s="173"/>
      <c r="I22" s="164">
        <f t="shared" ref="I22:I28" si="7">(G22-F22)/F22*100</f>
        <v>-4.2532146389713086</v>
      </c>
      <c r="J22" s="164">
        <f t="shared" ref="J22:J28" si="8">(G22-C22)/C22*100</f>
        <v>18.337408312958438</v>
      </c>
    </row>
    <row r="23" spans="1:12" x14ac:dyDescent="0.25">
      <c r="A23" s="222"/>
      <c r="B23" s="165" t="s">
        <v>25</v>
      </c>
      <c r="C23" s="166">
        <v>1.206</v>
      </c>
      <c r="D23" s="166">
        <v>1.4</v>
      </c>
      <c r="E23" s="166">
        <v>1.5229999999999999</v>
      </c>
      <c r="F23" s="166">
        <v>1.363</v>
      </c>
      <c r="G23" s="166">
        <v>1.2949999999999999</v>
      </c>
      <c r="H23" s="167"/>
      <c r="I23" s="168">
        <f t="shared" si="7"/>
        <v>-4.9889948642699977</v>
      </c>
      <c r="J23" s="168">
        <f t="shared" si="8"/>
        <v>7.3797678275290188</v>
      </c>
    </row>
    <row r="24" spans="1:12" ht="15.75" thickBot="1" x14ac:dyDescent="0.3">
      <c r="A24" s="223"/>
      <c r="B24" s="169" t="s">
        <v>24</v>
      </c>
      <c r="C24" s="170">
        <v>0.153</v>
      </c>
      <c r="D24" s="170">
        <v>0.15</v>
      </c>
      <c r="E24" s="170">
        <v>0.123</v>
      </c>
      <c r="F24" s="170">
        <v>0.182</v>
      </c>
      <c r="G24" s="170">
        <v>0.189</v>
      </c>
      <c r="H24" s="171"/>
      <c r="I24" s="172">
        <f t="shared" si="7"/>
        <v>3.8461538461538498</v>
      </c>
      <c r="J24" s="172">
        <f t="shared" si="8"/>
        <v>23.529411764705884</v>
      </c>
    </row>
    <row r="25" spans="1:12" ht="15.75" thickTop="1" x14ac:dyDescent="0.25">
      <c r="A25" s="221" t="s">
        <v>261</v>
      </c>
      <c r="B25" s="158" t="s">
        <v>26</v>
      </c>
      <c r="C25" s="161">
        <v>62.767000000000003</v>
      </c>
      <c r="D25" s="161">
        <v>61.406999999999996</v>
      </c>
      <c r="E25" s="161">
        <v>60.125</v>
      </c>
      <c r="F25" s="161">
        <v>58.710999999999999</v>
      </c>
      <c r="G25" s="161">
        <v>56.024999999999999</v>
      </c>
      <c r="H25" s="160"/>
      <c r="I25" s="161">
        <f t="shared" si="7"/>
        <v>-4.574951882952087</v>
      </c>
      <c r="J25" s="161">
        <f t="shared" si="8"/>
        <v>-10.74131311039241</v>
      </c>
      <c r="L25" s="201"/>
    </row>
    <row r="26" spans="1:12" x14ac:dyDescent="0.25">
      <c r="A26" s="222"/>
      <c r="B26" s="162" t="s">
        <v>28</v>
      </c>
      <c r="C26" s="164">
        <v>131.65899999999999</v>
      </c>
      <c r="D26" s="164">
        <v>127.093</v>
      </c>
      <c r="E26" s="164">
        <v>123.10599999999999</v>
      </c>
      <c r="F26" s="164">
        <v>127.32899999999999</v>
      </c>
      <c r="G26" s="164">
        <v>126.97799999999999</v>
      </c>
      <c r="H26" s="173"/>
      <c r="I26" s="164">
        <f t="shared" si="7"/>
        <v>-0.27566383149164692</v>
      </c>
      <c r="J26" s="164">
        <f t="shared" si="8"/>
        <v>-3.5553968965281504</v>
      </c>
    </row>
    <row r="27" spans="1:12" x14ac:dyDescent="0.25">
      <c r="A27" s="222"/>
      <c r="B27" s="165" t="s">
        <v>27</v>
      </c>
      <c r="C27" s="168">
        <v>21.516999999999999</v>
      </c>
      <c r="D27" s="168">
        <v>21.513000000000002</v>
      </c>
      <c r="E27" s="168">
        <v>21.169</v>
      </c>
      <c r="F27" s="168">
        <v>20.949000000000002</v>
      </c>
      <c r="G27" s="168">
        <v>20.963999999999999</v>
      </c>
      <c r="H27" s="167"/>
      <c r="I27" s="168">
        <f t="shared" si="7"/>
        <v>7.1602463124717242E-2</v>
      </c>
      <c r="J27" s="168">
        <f t="shared" si="8"/>
        <v>-2.5700608820932325</v>
      </c>
    </row>
    <row r="28" spans="1:12" ht="15.75" thickBot="1" x14ac:dyDescent="0.3">
      <c r="A28" s="223"/>
      <c r="B28" s="169" t="s">
        <v>24</v>
      </c>
      <c r="C28" s="172">
        <v>13.939</v>
      </c>
      <c r="D28" s="172">
        <v>13.24</v>
      </c>
      <c r="E28" s="172">
        <v>13.036</v>
      </c>
      <c r="F28" s="172">
        <v>12.891999999999999</v>
      </c>
      <c r="G28" s="172">
        <v>12.404</v>
      </c>
      <c r="H28" s="171"/>
      <c r="I28" s="172">
        <f t="shared" si="7"/>
        <v>-3.7852932050884234</v>
      </c>
      <c r="J28" s="172">
        <f t="shared" si="8"/>
        <v>-11.012267738001293</v>
      </c>
      <c r="L28" s="201"/>
    </row>
    <row r="29" spans="1:12" ht="6.75" customHeight="1" thickTop="1" x14ac:dyDescent="0.25"/>
    <row r="30" spans="1:12" x14ac:dyDescent="0.25">
      <c r="A30" s="176" t="s">
        <v>109</v>
      </c>
    </row>
  </sheetData>
  <mergeCells count="9">
    <mergeCell ref="A21:A24"/>
    <mergeCell ref="A25:A28"/>
    <mergeCell ref="I6:J6"/>
    <mergeCell ref="A9:A12"/>
    <mergeCell ref="A1:L1"/>
    <mergeCell ref="A2:L2"/>
    <mergeCell ref="A3:L3"/>
    <mergeCell ref="A13:A16"/>
    <mergeCell ref="A17:A20"/>
  </mergeCells>
  <pageMargins left="0.7" right="0.7" top="0.75" bottom="0.75" header="0.3" footer="0.3"/>
  <pageSetup paperSize="9" orientation="portrait" r:id="rId1"/>
  <ignoredErrors>
    <ignoredError sqref="I17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A191F-2960-45B2-B634-8DF6DCAEE285}">
  <sheetPr>
    <tabColor theme="0"/>
  </sheetPr>
  <dimension ref="A1:P28"/>
  <sheetViews>
    <sheetView showGridLines="0" topLeftCell="A3" zoomScale="90" zoomScaleNormal="90" workbookViewId="0">
      <selection activeCell="K25" sqref="K25"/>
    </sheetView>
  </sheetViews>
  <sheetFormatPr defaultRowHeight="15" x14ac:dyDescent="0.25"/>
  <cols>
    <col min="1" max="1" width="23" customWidth="1"/>
    <col min="2" max="3" width="9.85546875" customWidth="1"/>
    <col min="4" max="4" width="6" customWidth="1"/>
    <col min="5" max="5" width="23" customWidth="1"/>
    <col min="6" max="7" width="9.85546875" customWidth="1"/>
    <col min="8" max="8" width="5.85546875" customWidth="1"/>
    <col min="9" max="9" width="23" customWidth="1"/>
    <col min="10" max="11" width="9.85546875" customWidth="1"/>
    <col min="12" max="12" width="4.42578125" customWidth="1"/>
    <col min="13" max="13" width="23" customWidth="1"/>
    <col min="14" max="15" width="9.85546875" customWidth="1"/>
  </cols>
  <sheetData>
    <row r="1" spans="1:16" s="1" customFormat="1" ht="70.5" customHeight="1" x14ac:dyDescent="0.25">
      <c r="A1" s="225" t="s">
        <v>102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</row>
    <row r="2" spans="1:16" s="1" customFormat="1" ht="35.450000000000003" customHeight="1" x14ac:dyDescent="0.25">
      <c r="A2" s="230" t="s">
        <v>99</v>
      </c>
      <c r="B2" s="230"/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</row>
    <row r="3" spans="1:16" s="1" customFormat="1" ht="31.5" x14ac:dyDescent="0.25">
      <c r="A3" s="231" t="s">
        <v>103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231"/>
      <c r="N3" s="231"/>
      <c r="O3" s="231"/>
    </row>
    <row r="4" spans="1:16" ht="15.75" thickBot="1" x14ac:dyDescent="0.3"/>
    <row r="5" spans="1:16" ht="21.75" thickBot="1" x14ac:dyDescent="0.4">
      <c r="A5" s="235" t="s">
        <v>33</v>
      </c>
      <c r="B5" s="235"/>
      <c r="C5" s="235"/>
      <c r="E5" s="234" t="s">
        <v>35</v>
      </c>
      <c r="F5" s="234"/>
      <c r="G5" s="234"/>
      <c r="I5" s="232" t="s">
        <v>27</v>
      </c>
      <c r="J5" s="232"/>
      <c r="K5" s="232"/>
      <c r="M5" s="233" t="s">
        <v>34</v>
      </c>
      <c r="N5" s="233"/>
      <c r="O5" s="233"/>
    </row>
    <row r="6" spans="1:16" ht="9" customHeight="1" x14ac:dyDescent="0.35">
      <c r="A6" s="40"/>
      <c r="E6" s="41"/>
      <c r="I6" s="42"/>
      <c r="M6" s="43"/>
    </row>
    <row r="7" spans="1:16" ht="31.5" x14ac:dyDescent="0.25">
      <c r="B7" s="6">
        <v>2023</v>
      </c>
      <c r="C7" s="36" t="s">
        <v>101</v>
      </c>
      <c r="D7" s="6"/>
      <c r="E7" s="6"/>
      <c r="F7" s="6">
        <f>+B7</f>
        <v>2023</v>
      </c>
      <c r="G7" s="36" t="str">
        <f>+C7</f>
        <v>Var. % 
'23/'22</v>
      </c>
      <c r="H7" s="6"/>
      <c r="I7" s="6"/>
      <c r="J7" s="6">
        <f>+B7</f>
        <v>2023</v>
      </c>
      <c r="K7" s="36" t="str">
        <f>+C7</f>
        <v>Var. % 
'23/'22</v>
      </c>
      <c r="L7" s="6"/>
      <c r="M7" s="6"/>
      <c r="N7" s="6">
        <f>+B7</f>
        <v>2023</v>
      </c>
      <c r="O7" s="36" t="str">
        <f>+C7</f>
        <v>Var. % 
'23/'22</v>
      </c>
    </row>
    <row r="8" spans="1:16" ht="15.75" x14ac:dyDescent="0.25">
      <c r="A8" s="202" t="s">
        <v>149</v>
      </c>
      <c r="B8" s="203">
        <v>12139.76</v>
      </c>
      <c r="C8" s="204" t="s">
        <v>217</v>
      </c>
      <c r="D8" s="8"/>
      <c r="E8" s="205" t="s">
        <v>255</v>
      </c>
      <c r="F8" s="206">
        <v>3149</v>
      </c>
      <c r="G8" s="212" t="s">
        <v>254</v>
      </c>
      <c r="H8" s="8"/>
      <c r="I8" s="208" t="s">
        <v>257</v>
      </c>
      <c r="J8" s="209">
        <v>2705</v>
      </c>
      <c r="K8" s="210" t="s">
        <v>217</v>
      </c>
      <c r="L8" s="8"/>
      <c r="M8" s="195" t="s">
        <v>246</v>
      </c>
      <c r="N8" s="196">
        <v>1051.3</v>
      </c>
      <c r="O8" s="197">
        <v>-1.2</v>
      </c>
      <c r="P8" s="3"/>
    </row>
    <row r="9" spans="1:16" ht="15.75" x14ac:dyDescent="0.25">
      <c r="A9" s="202" t="s">
        <v>218</v>
      </c>
      <c r="B9" s="203">
        <v>4753.9719999999998</v>
      </c>
      <c r="C9" s="204">
        <v>-3.7</v>
      </c>
      <c r="D9" s="8"/>
      <c r="E9" s="205" t="s">
        <v>188</v>
      </c>
      <c r="F9" s="206">
        <v>1987</v>
      </c>
      <c r="G9" s="207" t="s">
        <v>225</v>
      </c>
      <c r="H9" s="8"/>
      <c r="I9" s="208" t="s">
        <v>172</v>
      </c>
      <c r="J9" s="209">
        <v>2170</v>
      </c>
      <c r="K9" s="210" t="s">
        <v>241</v>
      </c>
      <c r="L9" s="8"/>
      <c r="M9" s="195" t="s">
        <v>247</v>
      </c>
      <c r="N9" s="196">
        <v>904.73699999999997</v>
      </c>
      <c r="O9" s="198" t="s">
        <v>250</v>
      </c>
      <c r="P9" s="3"/>
    </row>
    <row r="10" spans="1:16" ht="15.75" x14ac:dyDescent="0.25">
      <c r="A10" s="202" t="s">
        <v>162</v>
      </c>
      <c r="B10" s="203">
        <v>4097</v>
      </c>
      <c r="C10" s="204">
        <v>-5.6</v>
      </c>
      <c r="D10" s="8"/>
      <c r="E10" s="205" t="s">
        <v>227</v>
      </c>
      <c r="F10" s="206">
        <v>1457</v>
      </c>
      <c r="G10" s="207">
        <v>-0.2</v>
      </c>
      <c r="H10" s="8"/>
      <c r="I10" s="208" t="s">
        <v>236</v>
      </c>
      <c r="J10" s="209">
        <v>1978</v>
      </c>
      <c r="K10" s="210" t="s">
        <v>242</v>
      </c>
      <c r="L10" s="8"/>
      <c r="M10" s="195" t="s">
        <v>29</v>
      </c>
      <c r="N10" s="196">
        <v>480.06499999999994</v>
      </c>
      <c r="O10" s="197">
        <v>-1.9</v>
      </c>
      <c r="P10" s="3"/>
    </row>
    <row r="11" spans="1:16" ht="15.75" x14ac:dyDescent="0.25">
      <c r="A11" s="202" t="s">
        <v>142</v>
      </c>
      <c r="B11" s="203">
        <v>2616.8530000000001</v>
      </c>
      <c r="C11" s="204" t="s">
        <v>219</v>
      </c>
      <c r="D11" s="8"/>
      <c r="E11" s="205" t="s">
        <v>190</v>
      </c>
      <c r="F11" s="206">
        <v>1451</v>
      </c>
      <c r="G11" s="207" t="s">
        <v>229</v>
      </c>
      <c r="H11" s="8"/>
      <c r="I11" s="208" t="s">
        <v>237</v>
      </c>
      <c r="J11" s="209">
        <v>664</v>
      </c>
      <c r="K11" s="210" t="s">
        <v>243</v>
      </c>
      <c r="L11" s="8"/>
      <c r="M11" s="195" t="s">
        <v>30</v>
      </c>
      <c r="N11" s="196">
        <v>302.20400000000001</v>
      </c>
      <c r="O11" s="198">
        <v>-25.8</v>
      </c>
      <c r="P11" s="3"/>
    </row>
    <row r="12" spans="1:16" ht="15.75" x14ac:dyDescent="0.25">
      <c r="A12" s="202" t="s">
        <v>152</v>
      </c>
      <c r="B12" s="203">
        <v>1071.296</v>
      </c>
      <c r="C12" s="204" t="s">
        <v>220</v>
      </c>
      <c r="D12" s="8"/>
      <c r="E12" s="205" t="s">
        <v>183</v>
      </c>
      <c r="F12" s="206">
        <v>1298</v>
      </c>
      <c r="G12" s="207" t="s">
        <v>230</v>
      </c>
      <c r="H12" s="8"/>
      <c r="I12" s="208" t="s">
        <v>238</v>
      </c>
      <c r="J12" s="209">
        <v>243</v>
      </c>
      <c r="K12" s="210">
        <v>-0.5</v>
      </c>
      <c r="L12" s="8"/>
      <c r="M12" s="195" t="s">
        <v>31</v>
      </c>
      <c r="N12" s="196">
        <v>235.72899999999998</v>
      </c>
      <c r="O12" s="198" t="s">
        <v>225</v>
      </c>
      <c r="P12" s="3"/>
    </row>
    <row r="13" spans="1:16" ht="15.75" x14ac:dyDescent="0.25">
      <c r="A13" s="202" t="s">
        <v>147</v>
      </c>
      <c r="B13" s="203">
        <v>812.72799999999995</v>
      </c>
      <c r="C13" s="204">
        <v>-2.2999999999999998</v>
      </c>
      <c r="D13" s="8"/>
      <c r="E13" s="205" t="s">
        <v>208</v>
      </c>
      <c r="F13" s="206">
        <v>1104</v>
      </c>
      <c r="G13" s="207" t="s">
        <v>231</v>
      </c>
      <c r="H13" s="8"/>
      <c r="I13" s="208" t="s">
        <v>181</v>
      </c>
      <c r="J13" s="209">
        <v>187</v>
      </c>
      <c r="K13" s="210" t="s">
        <v>244</v>
      </c>
      <c r="L13" s="8"/>
      <c r="M13" s="195" t="s">
        <v>248</v>
      </c>
      <c r="N13" s="196">
        <v>215.06800000000001</v>
      </c>
      <c r="O13" s="198" t="s">
        <v>251</v>
      </c>
      <c r="P13" s="3"/>
    </row>
    <row r="14" spans="1:16" ht="15.75" x14ac:dyDescent="0.25">
      <c r="A14" s="202" t="s">
        <v>125</v>
      </c>
      <c r="B14" s="203">
        <v>581.50099999999998</v>
      </c>
      <c r="C14" s="204" t="s">
        <v>221</v>
      </c>
      <c r="D14" s="8"/>
      <c r="E14" s="205" t="s">
        <v>187</v>
      </c>
      <c r="F14" s="206">
        <v>803</v>
      </c>
      <c r="G14" s="207">
        <v>-11.9</v>
      </c>
      <c r="H14" s="8"/>
      <c r="I14" s="208" t="s">
        <v>239</v>
      </c>
      <c r="J14" s="209">
        <v>118</v>
      </c>
      <c r="K14" s="210">
        <v>-6.6</v>
      </c>
      <c r="L14" s="8"/>
      <c r="M14" s="195" t="s">
        <v>32</v>
      </c>
      <c r="N14" s="196">
        <v>147.26400000000001</v>
      </c>
      <c r="O14" s="198">
        <v>-6.7</v>
      </c>
      <c r="P14" s="3"/>
    </row>
    <row r="15" spans="1:16" ht="15.75" x14ac:dyDescent="0.25">
      <c r="A15" s="202" t="s">
        <v>133</v>
      </c>
      <c r="B15" s="203">
        <v>340.648446866445</v>
      </c>
      <c r="C15" s="204" t="s">
        <v>222</v>
      </c>
      <c r="D15" s="8"/>
      <c r="E15" s="205" t="s">
        <v>194</v>
      </c>
      <c r="F15" s="206">
        <v>685</v>
      </c>
      <c r="G15" s="207" t="s">
        <v>232</v>
      </c>
      <c r="H15" s="8"/>
      <c r="I15" s="208" t="s">
        <v>240</v>
      </c>
      <c r="J15" s="208">
        <v>107</v>
      </c>
      <c r="K15" s="211" t="s">
        <v>245</v>
      </c>
      <c r="L15" s="8"/>
      <c r="M15" s="195" t="s">
        <v>249</v>
      </c>
      <c r="N15" s="196">
        <v>108.65199999999999</v>
      </c>
      <c r="O15" s="197">
        <v>-1.1000000000000001</v>
      </c>
      <c r="P15" s="3"/>
    </row>
    <row r="16" spans="1:16" ht="15.75" x14ac:dyDescent="0.25">
      <c r="A16" s="202" t="s">
        <v>124</v>
      </c>
      <c r="B16" s="203">
        <v>287.77699999999999</v>
      </c>
      <c r="C16" s="204">
        <v>-12.4</v>
      </c>
      <c r="D16" s="8"/>
      <c r="E16" s="205" t="s">
        <v>195</v>
      </c>
      <c r="F16" s="206">
        <v>213</v>
      </c>
      <c r="G16" s="207" t="s">
        <v>233</v>
      </c>
      <c r="H16" s="8"/>
      <c r="I16" s="37"/>
      <c r="J16" s="37"/>
      <c r="K16" s="37"/>
      <c r="L16" s="8"/>
      <c r="M16" s="38"/>
      <c r="N16" s="39"/>
      <c r="O16" s="38"/>
      <c r="P16" s="3"/>
    </row>
    <row r="17" spans="1:16" ht="15.75" x14ac:dyDescent="0.25">
      <c r="A17" s="202" t="s">
        <v>137</v>
      </c>
      <c r="B17" s="203">
        <v>276.07299999999998</v>
      </c>
      <c r="C17" s="204" t="s">
        <v>223</v>
      </c>
      <c r="D17" s="8"/>
      <c r="E17" s="205" t="s">
        <v>205</v>
      </c>
      <c r="F17" s="206">
        <v>200</v>
      </c>
      <c r="G17" s="207" t="s">
        <v>234</v>
      </c>
      <c r="H17" s="8"/>
      <c r="I17" s="37"/>
      <c r="J17" s="37"/>
      <c r="K17" s="37"/>
      <c r="L17" s="8"/>
      <c r="M17" s="38"/>
      <c r="N17" s="38"/>
      <c r="O17" s="38"/>
      <c r="P17" s="3"/>
    </row>
    <row r="18" spans="1:16" ht="15.75" x14ac:dyDescent="0.25">
      <c r="A18" s="202" t="s">
        <v>118</v>
      </c>
      <c r="B18" s="203">
        <v>264.22300000000001</v>
      </c>
      <c r="C18" s="204" t="s">
        <v>224</v>
      </c>
      <c r="D18" s="8"/>
      <c r="E18" s="205" t="s">
        <v>228</v>
      </c>
      <c r="F18" s="206">
        <v>122</v>
      </c>
      <c r="G18" s="207" t="s">
        <v>235</v>
      </c>
      <c r="H18" s="8"/>
      <c r="I18" s="37"/>
      <c r="J18" s="37"/>
      <c r="K18" s="37"/>
      <c r="L18" s="8"/>
      <c r="M18" s="38"/>
      <c r="N18" s="38"/>
      <c r="O18" s="38"/>
      <c r="P18" s="3"/>
    </row>
    <row r="19" spans="1:16" ht="15.75" x14ac:dyDescent="0.25">
      <c r="A19" s="202" t="s">
        <v>151</v>
      </c>
      <c r="B19" s="203">
        <v>231.22</v>
      </c>
      <c r="C19" s="204">
        <v>-16.600000000000001</v>
      </c>
      <c r="D19" s="8"/>
      <c r="E19" s="31"/>
      <c r="F19" s="31"/>
      <c r="G19" s="31"/>
      <c r="H19" s="8"/>
      <c r="I19" s="37"/>
      <c r="J19" s="37"/>
      <c r="K19" s="37"/>
      <c r="L19" s="8"/>
      <c r="M19" s="38"/>
      <c r="N19" s="38"/>
      <c r="O19" s="38"/>
      <c r="P19" s="3"/>
    </row>
    <row r="20" spans="1:16" ht="15.75" x14ac:dyDescent="0.25">
      <c r="A20" s="202" t="s">
        <v>138</v>
      </c>
      <c r="B20" s="203">
        <v>230.11500000000001</v>
      </c>
      <c r="C20" s="204" t="s">
        <v>225</v>
      </c>
      <c r="D20" s="8"/>
      <c r="E20" s="31"/>
      <c r="F20" s="31"/>
      <c r="G20" s="31"/>
      <c r="H20" s="8"/>
      <c r="I20" s="37"/>
      <c r="J20" s="37"/>
      <c r="K20" s="37"/>
      <c r="L20" s="8"/>
      <c r="M20" s="38"/>
      <c r="N20" s="38"/>
      <c r="O20" s="38"/>
      <c r="P20" s="3"/>
    </row>
    <row r="21" spans="1:16" ht="15.75" x14ac:dyDescent="0.25">
      <c r="A21" s="202" t="s">
        <v>157</v>
      </c>
      <c r="B21" s="203">
        <v>167.572</v>
      </c>
      <c r="C21" s="204">
        <v>-2.5</v>
      </c>
      <c r="D21" s="8"/>
      <c r="E21" s="31"/>
      <c r="F21" s="31"/>
      <c r="G21" s="31"/>
      <c r="H21" s="8"/>
      <c r="I21" s="37"/>
      <c r="J21" s="37"/>
      <c r="K21" s="37"/>
      <c r="L21" s="8"/>
      <c r="M21" s="38"/>
      <c r="N21" s="38"/>
      <c r="O21" s="38"/>
      <c r="P21" s="3"/>
    </row>
    <row r="22" spans="1:16" ht="15.75" x14ac:dyDescent="0.25">
      <c r="A22" s="202" t="s">
        <v>128</v>
      </c>
      <c r="B22" s="203">
        <v>114.024</v>
      </c>
      <c r="C22" s="204" t="s">
        <v>226</v>
      </c>
      <c r="D22" s="8"/>
      <c r="E22" s="31" t="s">
        <v>256</v>
      </c>
      <c r="F22" s="31"/>
      <c r="G22" s="31"/>
      <c r="H22" s="8"/>
      <c r="I22" s="37"/>
      <c r="J22" s="37"/>
      <c r="K22" s="37"/>
      <c r="L22" s="8"/>
      <c r="M22" s="38"/>
      <c r="N22" s="38"/>
      <c r="O22" s="38"/>
      <c r="P22" s="3"/>
    </row>
    <row r="23" spans="1:16" ht="15.75" x14ac:dyDescent="0.25">
      <c r="D23" s="8"/>
      <c r="P23" s="3"/>
    </row>
    <row r="24" spans="1:16" ht="15.75" x14ac:dyDescent="0.25">
      <c r="D24" s="8"/>
      <c r="P24" s="3"/>
    </row>
    <row r="25" spans="1:16" ht="15.75" x14ac:dyDescent="0.25">
      <c r="A25" s="3"/>
      <c r="B25" s="3"/>
      <c r="C25" s="3"/>
      <c r="D25" s="3"/>
      <c r="P25" s="3"/>
    </row>
    <row r="26" spans="1:16" ht="15.75" x14ac:dyDescent="0.25">
      <c r="A26" s="9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15.75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15.75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</sheetData>
  <mergeCells count="7">
    <mergeCell ref="A1:O1"/>
    <mergeCell ref="A2:O2"/>
    <mergeCell ref="A3:O3"/>
    <mergeCell ref="I5:K5"/>
    <mergeCell ref="M5:O5"/>
    <mergeCell ref="E5:G5"/>
    <mergeCell ref="A5:C5"/>
  </mergeCells>
  <pageMargins left="0.7" right="0.7" top="0.75" bottom="0.75" header="0.3" footer="0.3"/>
  <pageSetup paperSize="9" orientation="portrait" r:id="rId1"/>
  <ignoredErrors>
    <ignoredError sqref="C8 C11:C12 C14:C15 C17:C18 C20 C22 G8:G9 G11:G13 G15:G18 K8:K11 K13 K15 O9 O12:O13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57"/>
  <sheetViews>
    <sheetView showGridLines="0" zoomScale="80" zoomScaleNormal="80" workbookViewId="0">
      <pane xSplit="1" ySplit="5" topLeftCell="B6" activePane="bottomRight" state="frozen"/>
      <selection activeCell="G4" sqref="G1:G1048576"/>
      <selection pane="topRight" activeCell="G4" sqref="G1:G1048576"/>
      <selection pane="bottomLeft" activeCell="G4" sqref="G1:G1048576"/>
      <selection pane="bottomRight" activeCell="B31" sqref="B31:F31"/>
    </sheetView>
  </sheetViews>
  <sheetFormatPr defaultColWidth="9.140625" defaultRowHeight="15" x14ac:dyDescent="0.25"/>
  <cols>
    <col min="1" max="1" width="60.5703125" style="49" customWidth="1"/>
    <col min="2" max="6" width="13.5703125" style="49" customWidth="1"/>
    <col min="7" max="7" width="4" style="49" customWidth="1"/>
    <col min="8" max="8" width="14.42578125" style="47" customWidth="1"/>
    <col min="9" max="9" width="19.85546875" style="49" customWidth="1"/>
    <col min="10" max="10" width="12.28515625" style="49" bestFit="1" customWidth="1"/>
    <col min="11" max="16384" width="9.140625" style="49"/>
  </cols>
  <sheetData>
    <row r="1" spans="1:13" s="47" customFormat="1" ht="103.5" customHeight="1" x14ac:dyDescent="0.25">
      <c r="A1" s="237" t="s">
        <v>98</v>
      </c>
      <c r="B1" s="238"/>
      <c r="C1" s="238"/>
      <c r="D1" s="238"/>
      <c r="E1" s="238"/>
      <c r="F1" s="238"/>
      <c r="G1" s="238"/>
      <c r="H1" s="238"/>
      <c r="I1" s="238"/>
    </row>
    <row r="2" spans="1:13" s="47" customFormat="1" ht="26.45" customHeight="1" x14ac:dyDescent="0.25">
      <c r="A2" s="236" t="s">
        <v>99</v>
      </c>
      <c r="B2" s="236"/>
      <c r="C2" s="236"/>
      <c r="D2" s="236"/>
      <c r="E2" s="236"/>
      <c r="F2" s="236"/>
      <c r="G2" s="236"/>
      <c r="H2" s="236"/>
      <c r="I2" s="236"/>
    </row>
    <row r="3" spans="1:13" s="47" customFormat="1" ht="39.950000000000003" customHeight="1" x14ac:dyDescent="0.25">
      <c r="A3" s="239" t="s">
        <v>113</v>
      </c>
      <c r="B3" s="239"/>
      <c r="C3" s="239"/>
      <c r="D3" s="239"/>
      <c r="E3" s="239"/>
      <c r="F3" s="239"/>
      <c r="G3" s="239"/>
      <c r="H3" s="239"/>
      <c r="I3" s="239"/>
    </row>
    <row r="4" spans="1:13" ht="9.6" customHeight="1" x14ac:dyDescent="0.25"/>
    <row r="5" spans="1:13" ht="24.6" customHeight="1" x14ac:dyDescent="0.3">
      <c r="B5" s="179">
        <v>2019</v>
      </c>
      <c r="C5" s="179">
        <v>2020</v>
      </c>
      <c r="D5" s="179">
        <v>2021</v>
      </c>
      <c r="E5" s="179">
        <v>2022</v>
      </c>
      <c r="F5" s="179">
        <v>2023</v>
      </c>
      <c r="G5" s="179"/>
      <c r="H5" s="180" t="s">
        <v>100</v>
      </c>
      <c r="I5" s="70"/>
    </row>
    <row r="6" spans="1:13" ht="15.6" customHeight="1" x14ac:dyDescent="0.25"/>
    <row r="7" spans="1:13" s="51" customFormat="1" ht="24.95" customHeight="1" x14ac:dyDescent="0.3">
      <c r="A7" s="133" t="s">
        <v>69</v>
      </c>
      <c r="B7" s="134"/>
      <c r="C7" s="134"/>
      <c r="D7" s="134"/>
      <c r="E7" s="134"/>
      <c r="F7" s="134"/>
      <c r="G7" s="84"/>
      <c r="H7" s="84"/>
      <c r="J7" s="50"/>
      <c r="K7" s="50"/>
      <c r="L7" s="50"/>
      <c r="M7" s="50"/>
    </row>
    <row r="8" spans="1:13" s="54" customFormat="1" ht="15.75" x14ac:dyDescent="0.25">
      <c r="A8" s="79" t="s">
        <v>1</v>
      </c>
      <c r="B8" s="94">
        <f>+B9+B10</f>
        <v>29.887999999999998</v>
      </c>
      <c r="C8" s="94">
        <f t="shared" ref="C8:F8" si="0">+C9+C10</f>
        <v>28.567</v>
      </c>
      <c r="D8" s="94">
        <f t="shared" si="0"/>
        <v>28.826999999999998</v>
      </c>
      <c r="E8" s="94">
        <f t="shared" si="0"/>
        <v>28.438000000000002</v>
      </c>
      <c r="F8" s="94">
        <f t="shared" si="0"/>
        <v>28.812999999999999</v>
      </c>
      <c r="G8" s="97"/>
      <c r="H8" s="85"/>
      <c r="J8" s="53"/>
      <c r="K8" s="53"/>
      <c r="L8" s="53"/>
      <c r="M8" s="53"/>
    </row>
    <row r="9" spans="1:13" s="54" customFormat="1" ht="15.75" x14ac:dyDescent="0.25">
      <c r="A9" s="52" t="s">
        <v>0</v>
      </c>
      <c r="B9" s="95">
        <v>13.135999999999999</v>
      </c>
      <c r="C9" s="95">
        <v>12.03</v>
      </c>
      <c r="D9" s="95">
        <v>12.397</v>
      </c>
      <c r="E9" s="95">
        <v>12.097</v>
      </c>
      <c r="F9" s="95">
        <v>12.14</v>
      </c>
      <c r="G9" s="98"/>
      <c r="H9" s="85"/>
      <c r="J9" s="53"/>
      <c r="K9" s="53"/>
      <c r="L9" s="53"/>
      <c r="M9" s="53"/>
    </row>
    <row r="10" spans="1:13" s="54" customFormat="1" ht="15.75" x14ac:dyDescent="0.25">
      <c r="A10" s="52" t="s">
        <v>2</v>
      </c>
      <c r="B10" s="95">
        <v>16.751999999999999</v>
      </c>
      <c r="C10" s="95">
        <v>16.536999999999999</v>
      </c>
      <c r="D10" s="95">
        <v>16.43</v>
      </c>
      <c r="E10" s="95">
        <v>16.341000000000001</v>
      </c>
      <c r="F10" s="95">
        <v>16.672999999999998</v>
      </c>
      <c r="G10" s="98"/>
      <c r="H10" s="85"/>
      <c r="J10" s="53"/>
      <c r="K10" s="53"/>
      <c r="L10" s="53"/>
      <c r="M10" s="53"/>
    </row>
    <row r="11" spans="1:13" s="54" customFormat="1" ht="15.75" x14ac:dyDescent="0.25">
      <c r="A11" s="53"/>
      <c r="B11" s="53"/>
      <c r="C11" s="53"/>
      <c r="D11" s="53"/>
      <c r="E11" s="53"/>
      <c r="F11" s="53"/>
      <c r="G11" s="86"/>
      <c r="H11" s="86"/>
      <c r="J11" s="53"/>
      <c r="K11" s="53"/>
      <c r="L11" s="53"/>
      <c r="M11" s="53"/>
    </row>
    <row r="12" spans="1:13" s="54" customFormat="1" ht="15.75" x14ac:dyDescent="0.25">
      <c r="A12" s="53"/>
      <c r="B12" s="53"/>
      <c r="C12" s="53"/>
      <c r="D12" s="53"/>
      <c r="E12" s="53"/>
      <c r="F12" s="53"/>
      <c r="G12" s="86"/>
      <c r="H12" s="86"/>
      <c r="J12" s="53"/>
      <c r="K12" s="53"/>
      <c r="L12" s="53"/>
      <c r="M12" s="53"/>
    </row>
    <row r="13" spans="1:13" s="51" customFormat="1" ht="24.95" customHeight="1" x14ac:dyDescent="0.3">
      <c r="A13" s="133" t="s">
        <v>70</v>
      </c>
      <c r="B13" s="134"/>
      <c r="C13" s="134"/>
      <c r="D13" s="134"/>
      <c r="E13" s="134"/>
      <c r="F13" s="134"/>
      <c r="G13" s="84"/>
      <c r="H13" s="134"/>
      <c r="J13" s="50"/>
      <c r="K13" s="50"/>
      <c r="L13" s="50"/>
      <c r="M13" s="50"/>
    </row>
    <row r="14" spans="1:13" s="54" customFormat="1" ht="18.75" x14ac:dyDescent="0.25">
      <c r="A14" s="91" t="s">
        <v>263</v>
      </c>
      <c r="G14" s="105"/>
      <c r="J14" s="53"/>
      <c r="K14" s="53"/>
      <c r="L14" s="53"/>
      <c r="M14" s="53"/>
    </row>
    <row r="15" spans="1:13" s="54" customFormat="1" ht="15.75" x14ac:dyDescent="0.25">
      <c r="A15" s="52" t="s">
        <v>1</v>
      </c>
      <c r="B15" s="55">
        <v>38.5</v>
      </c>
      <c r="C15" s="55">
        <v>36.5</v>
      </c>
      <c r="D15" s="55">
        <v>27.1</v>
      </c>
      <c r="E15" s="55">
        <v>24.3</v>
      </c>
      <c r="F15" s="55">
        <v>23.3</v>
      </c>
      <c r="G15" s="100"/>
      <c r="H15" s="55">
        <v>30</v>
      </c>
      <c r="J15" s="53"/>
      <c r="K15" s="53"/>
      <c r="L15" s="53"/>
      <c r="M15" s="53"/>
    </row>
    <row r="16" spans="1:13" s="54" customFormat="1" ht="15.75" x14ac:dyDescent="0.25">
      <c r="A16" s="52" t="s">
        <v>0</v>
      </c>
      <c r="B16" s="55">
        <v>41.7</v>
      </c>
      <c r="C16" s="55">
        <v>43.1</v>
      </c>
      <c r="D16" s="55">
        <v>21.3</v>
      </c>
      <c r="E16" s="55">
        <v>17.2</v>
      </c>
      <c r="F16" s="55">
        <v>16.5</v>
      </c>
      <c r="G16" s="100"/>
      <c r="H16" s="55">
        <v>28.1</v>
      </c>
      <c r="J16" s="53"/>
      <c r="K16" s="53"/>
      <c r="L16" s="53"/>
      <c r="M16" s="53"/>
    </row>
    <row r="17" spans="1:13" s="54" customFormat="1" ht="13.5" customHeight="1" x14ac:dyDescent="0.25">
      <c r="A17" s="52" t="s">
        <v>2</v>
      </c>
      <c r="B17" s="55">
        <v>36</v>
      </c>
      <c r="C17" s="55">
        <v>31.7</v>
      </c>
      <c r="D17" s="55">
        <v>31.5</v>
      </c>
      <c r="E17" s="55">
        <v>29.5</v>
      </c>
      <c r="F17" s="55">
        <v>28.3</v>
      </c>
      <c r="G17" s="100"/>
      <c r="H17" s="55">
        <v>31.4</v>
      </c>
      <c r="J17" s="53"/>
      <c r="K17" s="53"/>
      <c r="L17" s="53"/>
      <c r="M17" s="53"/>
    </row>
    <row r="18" spans="1:13" s="54" customFormat="1" ht="18.75" x14ac:dyDescent="0.25">
      <c r="A18" s="92" t="s">
        <v>264</v>
      </c>
      <c r="B18" s="56"/>
      <c r="C18" s="56"/>
      <c r="D18" s="56"/>
      <c r="E18" s="56"/>
      <c r="F18" s="56"/>
      <c r="G18" s="57"/>
      <c r="H18" s="56"/>
      <c r="J18" s="53"/>
      <c r="K18" s="53"/>
      <c r="L18" s="53"/>
      <c r="M18" s="53"/>
    </row>
    <row r="19" spans="1:13" s="54" customFormat="1" ht="15.75" x14ac:dyDescent="0.25">
      <c r="A19" s="52" t="s">
        <v>1</v>
      </c>
      <c r="B19" s="55">
        <v>10.4</v>
      </c>
      <c r="C19" s="55">
        <v>9.6</v>
      </c>
      <c r="D19" s="55">
        <v>-0.12</v>
      </c>
      <c r="E19" s="55">
        <v>-3.17</v>
      </c>
      <c r="F19" s="55">
        <v>-3.9470000000000001</v>
      </c>
      <c r="G19" s="100"/>
      <c r="H19" s="55">
        <v>2.6030000000000002</v>
      </c>
      <c r="J19" s="53"/>
      <c r="K19" s="53"/>
      <c r="L19" s="53"/>
      <c r="M19" s="53"/>
    </row>
    <row r="20" spans="1:13" s="54" customFormat="1" ht="15.75" x14ac:dyDescent="0.25">
      <c r="A20" s="52" t="s">
        <v>0</v>
      </c>
      <c r="B20" s="55">
        <v>13.098000000000001</v>
      </c>
      <c r="C20" s="55">
        <v>13.16</v>
      </c>
      <c r="D20" s="55">
        <v>-3.242</v>
      </c>
      <c r="E20" s="55">
        <v>-5.37</v>
      </c>
      <c r="F20" s="55">
        <v>-6.24</v>
      </c>
      <c r="G20" s="100"/>
      <c r="H20" s="55">
        <v>2.42</v>
      </c>
      <c r="J20" s="53"/>
      <c r="K20" s="53"/>
      <c r="L20" s="53"/>
      <c r="M20" s="53"/>
    </row>
    <row r="21" spans="1:13" s="54" customFormat="1" ht="14.1" customHeight="1" x14ac:dyDescent="0.25">
      <c r="A21" s="52" t="s">
        <v>2</v>
      </c>
      <c r="B21" s="55">
        <v>8.23</v>
      </c>
      <c r="C21" s="55">
        <v>6.99</v>
      </c>
      <c r="D21" s="55">
        <v>2.23</v>
      </c>
      <c r="E21" s="55">
        <v>-1.5549999999999999</v>
      </c>
      <c r="F21" s="55">
        <v>-2.278</v>
      </c>
      <c r="G21" s="100"/>
      <c r="H21" s="55">
        <v>2.74</v>
      </c>
      <c r="J21" s="53"/>
      <c r="K21" s="53"/>
      <c r="L21" s="53"/>
      <c r="M21" s="53"/>
    </row>
    <row r="22" spans="1:13" s="54" customFormat="1" ht="15.75" customHeight="1" x14ac:dyDescent="0.25">
      <c r="A22" s="53"/>
      <c r="B22" s="53"/>
      <c r="C22" s="53"/>
      <c r="D22" s="53"/>
      <c r="E22" s="53"/>
      <c r="F22" s="53"/>
      <c r="G22" s="86"/>
      <c r="H22" s="53"/>
      <c r="J22" s="53"/>
      <c r="K22" s="53"/>
      <c r="L22" s="53"/>
      <c r="M22" s="53"/>
    </row>
    <row r="23" spans="1:13" s="54" customFormat="1" ht="15.75" customHeight="1" x14ac:dyDescent="0.25">
      <c r="A23" s="53"/>
      <c r="B23" s="53"/>
      <c r="C23" s="53"/>
      <c r="D23" s="53"/>
      <c r="E23" s="53"/>
      <c r="F23" s="53"/>
      <c r="G23" s="86"/>
      <c r="H23" s="53"/>
      <c r="J23" s="53"/>
      <c r="K23" s="53"/>
      <c r="L23" s="53"/>
      <c r="M23" s="53"/>
    </row>
    <row r="24" spans="1:13" s="54" customFormat="1" ht="24.95" customHeight="1" x14ac:dyDescent="0.25">
      <c r="A24" s="133" t="s">
        <v>71</v>
      </c>
      <c r="B24" s="134"/>
      <c r="C24" s="134"/>
      <c r="D24" s="134"/>
      <c r="E24" s="134"/>
      <c r="F24" s="134"/>
      <c r="G24" s="84"/>
      <c r="H24" s="134"/>
      <c r="J24" s="53"/>
      <c r="K24" s="53"/>
      <c r="L24" s="53"/>
      <c r="M24" s="53"/>
    </row>
    <row r="25" spans="1:13" s="54" customFormat="1" ht="15.75" x14ac:dyDescent="0.25">
      <c r="A25" s="79" t="s">
        <v>4</v>
      </c>
      <c r="B25" s="81">
        <v>27.184000000000001</v>
      </c>
      <c r="C25" s="81">
        <v>33.473999999999997</v>
      </c>
      <c r="D25" s="81">
        <v>27.826000000000001</v>
      </c>
      <c r="E25" s="81">
        <v>27.373999999999999</v>
      </c>
      <c r="F25" s="81">
        <v>25.591361311090605</v>
      </c>
      <c r="G25" s="100"/>
      <c r="H25" s="81">
        <v>28.396999999999998</v>
      </c>
      <c r="J25" s="53"/>
      <c r="K25" s="53"/>
      <c r="L25" s="53"/>
      <c r="M25" s="53"/>
    </row>
    <row r="26" spans="1:13" s="54" customFormat="1" ht="15.75" x14ac:dyDescent="0.25">
      <c r="A26" s="52" t="s">
        <v>0</v>
      </c>
      <c r="B26" s="55">
        <v>28.72</v>
      </c>
      <c r="C26" s="55">
        <v>37.119799999999998</v>
      </c>
      <c r="D26" s="55">
        <v>28.819500000000001</v>
      </c>
      <c r="E26" s="55">
        <v>28.289000000000001</v>
      </c>
      <c r="F26" s="55">
        <v>26.329000000000001</v>
      </c>
      <c r="G26" s="100"/>
      <c r="H26" s="55">
        <v>30.212</v>
      </c>
      <c r="J26" s="53"/>
      <c r="K26" s="53"/>
      <c r="L26" s="53"/>
      <c r="M26" s="53"/>
    </row>
    <row r="27" spans="1:13" s="54" customFormat="1" ht="15.75" x14ac:dyDescent="0.25">
      <c r="A27" s="52" t="s">
        <v>2</v>
      </c>
      <c r="B27" s="55">
        <v>24.83</v>
      </c>
      <c r="C27" s="55">
        <v>27.73</v>
      </c>
      <c r="D27" s="55">
        <v>26.594999999999999</v>
      </c>
      <c r="E27" s="55">
        <v>26.375</v>
      </c>
      <c r="F27" s="55">
        <v>24.824000000000002</v>
      </c>
      <c r="G27" s="100"/>
      <c r="H27" s="55">
        <v>26.062000000000001</v>
      </c>
      <c r="J27" s="53"/>
      <c r="K27" s="53"/>
      <c r="L27" s="53"/>
      <c r="M27" s="53"/>
    </row>
    <row r="28" spans="1:13" s="54" customFormat="1" ht="15.75" x14ac:dyDescent="0.25">
      <c r="A28" s="53"/>
      <c r="B28" s="53"/>
      <c r="C28" s="53"/>
      <c r="D28" s="53"/>
      <c r="E28" s="53"/>
      <c r="F28" s="53"/>
      <c r="G28" s="86"/>
      <c r="H28" s="53"/>
      <c r="J28" s="53"/>
      <c r="K28" s="53"/>
      <c r="L28" s="53"/>
      <c r="M28" s="53"/>
    </row>
    <row r="29" spans="1:13" s="54" customFormat="1" ht="15.75" x14ac:dyDescent="0.25">
      <c r="A29" s="53"/>
      <c r="B29" s="53"/>
      <c r="C29" s="53"/>
      <c r="D29" s="53"/>
      <c r="E29" s="53"/>
      <c r="F29" s="53"/>
      <c r="G29" s="86"/>
      <c r="H29" s="53"/>
      <c r="J29" s="53"/>
      <c r="K29" s="53"/>
      <c r="L29" s="53"/>
      <c r="M29" s="53"/>
    </row>
    <row r="30" spans="1:13" s="54" customFormat="1" ht="24.95" customHeight="1" x14ac:dyDescent="0.25">
      <c r="A30" s="133" t="s">
        <v>72</v>
      </c>
      <c r="B30" s="134"/>
      <c r="C30" s="134"/>
      <c r="D30" s="134"/>
      <c r="E30" s="134"/>
      <c r="F30" s="134"/>
      <c r="G30" s="84"/>
      <c r="H30" s="134"/>
      <c r="J30" s="53"/>
      <c r="K30" s="53"/>
      <c r="L30" s="53"/>
      <c r="M30" s="53"/>
    </row>
    <row r="31" spans="1:13" s="54" customFormat="1" ht="15.75" x14ac:dyDescent="0.25">
      <c r="A31" s="79" t="s">
        <v>4</v>
      </c>
      <c r="B31" s="81">
        <v>2.75</v>
      </c>
      <c r="C31" s="81">
        <v>21.39</v>
      </c>
      <c r="D31" s="81">
        <v>-28.873999999999999</v>
      </c>
      <c r="E31" s="81">
        <v>-14.73</v>
      </c>
      <c r="F31" s="81">
        <v>-9.2249999999999996</v>
      </c>
      <c r="G31" s="100"/>
      <c r="H31" s="81">
        <v>-4.0309999999999997</v>
      </c>
      <c r="J31" s="53"/>
      <c r="K31" s="53"/>
      <c r="L31" s="53"/>
      <c r="M31" s="53"/>
    </row>
    <row r="32" spans="1:13" s="54" customFormat="1" ht="15.75" x14ac:dyDescent="0.25">
      <c r="A32" s="52" t="s">
        <v>0</v>
      </c>
      <c r="B32" s="55">
        <v>2.1023000000000001</v>
      </c>
      <c r="C32" s="55">
        <v>28.635000000000002</v>
      </c>
      <c r="D32" s="55">
        <v>-50.193199999999997</v>
      </c>
      <c r="E32" s="55">
        <v>-21.589500000000001</v>
      </c>
      <c r="F32" s="55">
        <v>-7.5656999999999996</v>
      </c>
      <c r="G32" s="100"/>
      <c r="H32" s="55">
        <v>-5.5570000000000004</v>
      </c>
      <c r="J32" s="53"/>
      <c r="K32" s="53"/>
      <c r="L32" s="53"/>
      <c r="M32" s="53"/>
    </row>
    <row r="33" spans="1:16" s="54" customFormat="1" ht="15.75" x14ac:dyDescent="0.25">
      <c r="A33" s="52" t="s">
        <v>2</v>
      </c>
      <c r="B33" s="55">
        <v>3.8999000000000001</v>
      </c>
      <c r="C33" s="55">
        <v>6.1077000000000004</v>
      </c>
      <c r="D33" s="55">
        <v>-0.22600000000000001</v>
      </c>
      <c r="E33" s="55">
        <v>-6.649</v>
      </c>
      <c r="F33" s="55">
        <v>-11.055</v>
      </c>
      <c r="G33" s="100"/>
      <c r="H33" s="55">
        <v>-1.756</v>
      </c>
      <c r="J33" s="53"/>
      <c r="K33" s="53"/>
      <c r="L33" s="53"/>
      <c r="M33" s="53"/>
    </row>
    <row r="34" spans="1:16" s="51" customFormat="1" ht="18.75" x14ac:dyDescent="0.3">
      <c r="G34" s="106"/>
      <c r="J34" s="50"/>
      <c r="K34" s="50"/>
      <c r="L34" s="50"/>
      <c r="M34" s="50"/>
    </row>
    <row r="35" spans="1:16" s="51" customFormat="1" ht="18.75" x14ac:dyDescent="0.3">
      <c r="G35" s="106"/>
      <c r="J35" s="50"/>
      <c r="K35" s="50"/>
      <c r="L35" s="50"/>
      <c r="M35" s="50"/>
    </row>
    <row r="36" spans="1:16" s="54" customFormat="1" ht="24.95" customHeight="1" x14ac:dyDescent="0.25">
      <c r="A36" s="133" t="s">
        <v>73</v>
      </c>
      <c r="B36" s="134"/>
      <c r="C36" s="134"/>
      <c r="D36" s="134"/>
      <c r="E36" s="134"/>
      <c r="F36" s="134"/>
      <c r="G36" s="84"/>
      <c r="H36" s="134"/>
      <c r="J36" s="53"/>
      <c r="K36" s="53"/>
      <c r="L36" s="53"/>
      <c r="M36" s="53"/>
    </row>
    <row r="37" spans="1:16" s="54" customFormat="1" ht="15.75" x14ac:dyDescent="0.25">
      <c r="A37" s="52" t="s">
        <v>4</v>
      </c>
      <c r="B37" s="55">
        <v>27.396999999999998</v>
      </c>
      <c r="C37" s="55">
        <v>27.61</v>
      </c>
      <c r="D37" s="55">
        <v>26.652999999999999</v>
      </c>
      <c r="E37" s="55">
        <v>23.533000000000001</v>
      </c>
      <c r="F37" s="55">
        <v>23.302</v>
      </c>
      <c r="G37" s="100"/>
      <c r="H37" s="55">
        <v>25.713999999999999</v>
      </c>
      <c r="J37" s="53"/>
      <c r="K37" s="53"/>
      <c r="L37" s="53"/>
      <c r="M37" s="53"/>
    </row>
    <row r="38" spans="1:16" s="54" customFormat="1" ht="15.75" x14ac:dyDescent="0.25">
      <c r="A38" s="52" t="s">
        <v>0</v>
      </c>
      <c r="B38" s="55">
        <v>25.864999999999998</v>
      </c>
      <c r="C38" s="55">
        <v>28.042000000000002</v>
      </c>
      <c r="D38" s="55">
        <v>20.542999999999999</v>
      </c>
      <c r="E38" s="55">
        <v>17.075700000000001</v>
      </c>
      <c r="F38" s="55">
        <v>18.09</v>
      </c>
      <c r="G38" s="100"/>
      <c r="H38" s="55">
        <v>21.974</v>
      </c>
      <c r="J38" s="53"/>
      <c r="K38" s="53"/>
      <c r="L38" s="53"/>
      <c r="M38" s="53"/>
    </row>
    <row r="39" spans="1:16" s="54" customFormat="1" ht="15.75" x14ac:dyDescent="0.25">
      <c r="A39" s="52" t="s">
        <v>2</v>
      </c>
      <c r="B39" s="55">
        <v>28.599</v>
      </c>
      <c r="C39" s="55">
        <v>27.295000000000002</v>
      </c>
      <c r="D39" s="55">
        <v>31.263000000000002</v>
      </c>
      <c r="E39" s="55">
        <v>28.314</v>
      </c>
      <c r="F39" s="55">
        <v>27.097000000000001</v>
      </c>
      <c r="G39" s="100"/>
      <c r="H39" s="55">
        <v>28.507999999999999</v>
      </c>
      <c r="J39" s="53"/>
      <c r="K39" s="53"/>
      <c r="L39" s="53"/>
      <c r="M39" s="53"/>
    </row>
    <row r="40" spans="1:16" s="54" customFormat="1" ht="15.75" x14ac:dyDescent="0.25">
      <c r="G40" s="105"/>
      <c r="J40" s="53"/>
      <c r="K40" s="53"/>
      <c r="L40" s="53"/>
      <c r="M40" s="53"/>
    </row>
    <row r="41" spans="1:16" s="54" customFormat="1" ht="15.75" x14ac:dyDescent="0.25">
      <c r="G41" s="105"/>
      <c r="J41" s="53"/>
      <c r="K41" s="53"/>
      <c r="L41" s="53"/>
      <c r="M41" s="53"/>
    </row>
    <row r="42" spans="1:16" s="51" customFormat="1" ht="24.95" customHeight="1" x14ac:dyDescent="0.3">
      <c r="A42" s="133" t="s">
        <v>93</v>
      </c>
      <c r="B42" s="134"/>
      <c r="C42" s="134"/>
      <c r="D42" s="134"/>
      <c r="E42" s="134"/>
      <c r="F42" s="134"/>
      <c r="G42" s="84"/>
      <c r="H42" s="134"/>
      <c r="J42" s="50"/>
      <c r="K42" s="50"/>
      <c r="L42" s="50"/>
      <c r="M42" s="50"/>
    </row>
    <row r="43" spans="1:16" s="54" customFormat="1" ht="18.75" x14ac:dyDescent="0.25">
      <c r="A43" s="58" t="s">
        <v>91</v>
      </c>
      <c r="G43" s="105"/>
      <c r="J43" s="53"/>
      <c r="K43" s="53"/>
      <c r="L43" s="53"/>
      <c r="M43" s="53"/>
    </row>
    <row r="44" spans="1:16" s="54" customFormat="1" ht="17.25" x14ac:dyDescent="0.3">
      <c r="A44" s="52" t="s">
        <v>4</v>
      </c>
      <c r="B44" s="55">
        <v>29.195</v>
      </c>
      <c r="C44" s="55">
        <v>32.283000000000001</v>
      </c>
      <c r="D44" s="55">
        <v>23.361999999999998</v>
      </c>
      <c r="E44" s="55">
        <v>13.250999999999999</v>
      </c>
      <c r="F44" s="55">
        <v>20.603999999999999</v>
      </c>
      <c r="G44" s="100"/>
      <c r="H44" s="55">
        <v>23.792000000000002</v>
      </c>
      <c r="J44" s="213"/>
      <c r="K44" s="213"/>
      <c r="L44" s="213"/>
      <c r="M44" s="213"/>
      <c r="N44" s="213"/>
      <c r="O44" s="213"/>
      <c r="P44" s="213"/>
    </row>
    <row r="45" spans="1:16" s="54" customFormat="1" ht="17.25" x14ac:dyDescent="0.3">
      <c r="A45" s="52" t="s">
        <v>0</v>
      </c>
      <c r="B45" s="55">
        <v>33.459000000000003</v>
      </c>
      <c r="C45" s="55">
        <v>37.29</v>
      </c>
      <c r="D45" s="55">
        <v>19.158000000000001</v>
      </c>
      <c r="E45" s="55">
        <v>11.099</v>
      </c>
      <c r="F45" s="55">
        <v>15.874000000000001</v>
      </c>
      <c r="G45" s="100"/>
      <c r="H45" s="55">
        <v>23.504999999999999</v>
      </c>
      <c r="J45" s="213"/>
      <c r="K45" s="213"/>
      <c r="L45" s="213"/>
      <c r="M45" s="213"/>
      <c r="N45" s="213"/>
      <c r="O45" s="213"/>
      <c r="P45" s="213"/>
    </row>
    <row r="46" spans="1:16" s="54" customFormat="1" ht="17.25" x14ac:dyDescent="0.3">
      <c r="A46" s="52" t="s">
        <v>2</v>
      </c>
      <c r="B46" s="55">
        <v>25.852</v>
      </c>
      <c r="C46" s="55">
        <v>28.64</v>
      </c>
      <c r="D46" s="55">
        <v>26.533999999999999</v>
      </c>
      <c r="E46" s="55">
        <v>14.843999999999999</v>
      </c>
      <c r="F46" s="55">
        <v>24.047999999999998</v>
      </c>
      <c r="G46" s="100"/>
      <c r="H46" s="55">
        <v>24.007000000000001</v>
      </c>
      <c r="J46" s="213"/>
      <c r="K46" s="213"/>
      <c r="L46" s="213"/>
      <c r="M46" s="213"/>
      <c r="N46" s="213"/>
      <c r="O46" s="213"/>
      <c r="P46" s="213"/>
    </row>
    <row r="47" spans="1:16" s="54" customFormat="1" ht="18.75" x14ac:dyDescent="0.3">
      <c r="A47" s="58" t="s">
        <v>92</v>
      </c>
      <c r="B47" s="57"/>
      <c r="C47" s="57"/>
      <c r="D47" s="57"/>
      <c r="E47" s="57"/>
      <c r="F47" s="57"/>
      <c r="G47" s="57"/>
      <c r="H47" s="57"/>
      <c r="J47" s="213"/>
      <c r="K47" s="213"/>
      <c r="L47" s="213"/>
      <c r="M47" s="213"/>
      <c r="N47" s="213"/>
      <c r="O47" s="213"/>
      <c r="P47" s="213"/>
    </row>
    <row r="48" spans="1:16" s="54" customFormat="1" ht="17.25" x14ac:dyDescent="0.3">
      <c r="A48" s="52" t="s">
        <v>4</v>
      </c>
      <c r="B48" s="55">
        <v>93.843000000000004</v>
      </c>
      <c r="C48" s="55">
        <v>85.524000000000001</v>
      </c>
      <c r="D48" s="55">
        <v>114.08799999999999</v>
      </c>
      <c r="E48" s="55">
        <v>177.596</v>
      </c>
      <c r="F48" s="55">
        <v>113.09699999999999</v>
      </c>
      <c r="G48" s="100"/>
      <c r="H48" s="55">
        <v>108.078</v>
      </c>
      <c r="J48" s="213"/>
      <c r="K48" s="213"/>
      <c r="L48" s="213"/>
      <c r="M48" s="213"/>
      <c r="N48" s="213"/>
      <c r="O48" s="213"/>
      <c r="P48" s="213"/>
    </row>
    <row r="49" spans="1:16" s="54" customFormat="1" ht="17.25" x14ac:dyDescent="0.3">
      <c r="A49" s="52" t="s">
        <v>0</v>
      </c>
      <c r="B49" s="55">
        <v>77.304000000000002</v>
      </c>
      <c r="C49" s="55">
        <v>75.198999999999998</v>
      </c>
      <c r="D49" s="55">
        <v>107.227</v>
      </c>
      <c r="E49" s="55">
        <v>153.851</v>
      </c>
      <c r="F49" s="55">
        <v>113.96</v>
      </c>
      <c r="G49" s="100"/>
      <c r="H49" s="55">
        <v>93.484999999999999</v>
      </c>
      <c r="J49" s="213"/>
      <c r="K49" s="213"/>
      <c r="L49" s="213"/>
      <c r="M49" s="213"/>
      <c r="N49" s="213"/>
      <c r="O49" s="213"/>
      <c r="P49" s="213"/>
    </row>
    <row r="50" spans="1:16" s="54" customFormat="1" ht="17.25" x14ac:dyDescent="0.3">
      <c r="A50" s="52" t="s">
        <v>2</v>
      </c>
      <c r="B50" s="55">
        <v>110.627</v>
      </c>
      <c r="C50" s="55">
        <v>95.304000000000002</v>
      </c>
      <c r="D50" s="55">
        <v>117.825</v>
      </c>
      <c r="E50" s="55">
        <v>190.739</v>
      </c>
      <c r="F50" s="55">
        <v>112.682</v>
      </c>
      <c r="G50" s="100"/>
      <c r="H50" s="55">
        <v>118.752</v>
      </c>
      <c r="J50" s="213"/>
      <c r="K50" s="213"/>
      <c r="L50" s="213"/>
      <c r="M50" s="213"/>
      <c r="N50" s="213"/>
      <c r="O50" s="213"/>
      <c r="P50" s="213"/>
    </row>
    <row r="51" spans="1:16" s="54" customFormat="1" ht="15.75" x14ac:dyDescent="0.25">
      <c r="A51" s="53"/>
      <c r="B51" s="53"/>
      <c r="C51" s="53"/>
      <c r="D51" s="53"/>
      <c r="E51" s="53"/>
      <c r="F51" s="53"/>
      <c r="G51" s="86"/>
      <c r="H51" s="86"/>
      <c r="J51" s="53"/>
      <c r="K51" s="53"/>
      <c r="L51" s="53"/>
      <c r="M51" s="53"/>
    </row>
    <row r="52" spans="1:16" s="54" customFormat="1" ht="15.75" x14ac:dyDescent="0.25">
      <c r="A52" s="53"/>
      <c r="B52" s="53"/>
      <c r="C52" s="53"/>
      <c r="D52" s="53"/>
      <c r="E52" s="53"/>
      <c r="F52" s="53"/>
      <c r="G52" s="86"/>
      <c r="H52" s="86"/>
      <c r="J52" s="53"/>
      <c r="K52" s="53"/>
      <c r="L52" s="53"/>
      <c r="M52" s="53"/>
    </row>
    <row r="53" spans="1:16" s="51" customFormat="1" ht="24.95" customHeight="1" x14ac:dyDescent="0.3">
      <c r="A53" s="133" t="s">
        <v>74</v>
      </c>
      <c r="B53" s="134"/>
      <c r="C53" s="134"/>
      <c r="D53" s="134"/>
      <c r="E53" s="134"/>
      <c r="F53" s="134"/>
      <c r="G53" s="84"/>
      <c r="H53" s="84"/>
      <c r="J53" s="50"/>
      <c r="K53" s="50"/>
      <c r="L53" s="50"/>
      <c r="M53" s="50"/>
    </row>
    <row r="54" spans="1:16" s="54" customFormat="1" ht="15.75" x14ac:dyDescent="0.25">
      <c r="A54" s="82" t="s">
        <v>3</v>
      </c>
      <c r="B54" s="80">
        <f>+B55+B56</f>
        <v>62.767000000000003</v>
      </c>
      <c r="C54" s="80">
        <f t="shared" ref="C54:F54" si="1">+C55+C56</f>
        <v>61.406999999999996</v>
      </c>
      <c r="D54" s="80">
        <f t="shared" si="1"/>
        <v>60.123999999999995</v>
      </c>
      <c r="E54" s="80">
        <f t="shared" si="1"/>
        <v>58.710999999999999</v>
      </c>
      <c r="F54" s="80">
        <f t="shared" si="1"/>
        <v>56.025000000000006</v>
      </c>
      <c r="G54" s="99"/>
      <c r="H54" s="86"/>
      <c r="J54" s="53"/>
      <c r="K54" s="53"/>
      <c r="L54" s="53"/>
      <c r="M54" s="53"/>
    </row>
    <row r="55" spans="1:16" s="54" customFormat="1" ht="17.25" x14ac:dyDescent="0.3">
      <c r="A55" s="52" t="s">
        <v>0</v>
      </c>
      <c r="B55" s="55">
        <v>40.237000000000002</v>
      </c>
      <c r="C55" s="55">
        <v>38.515999999999998</v>
      </c>
      <c r="D55" s="55">
        <v>37.064</v>
      </c>
      <c r="E55" s="55">
        <v>35.524000000000001</v>
      </c>
      <c r="F55" s="55">
        <v>32.951000000000001</v>
      </c>
      <c r="G55" s="100"/>
      <c r="H55" s="86"/>
      <c r="J55" s="213"/>
      <c r="K55" s="213"/>
      <c r="L55" s="213"/>
      <c r="M55" s="213"/>
      <c r="N55" s="213"/>
    </row>
    <row r="56" spans="1:16" s="54" customFormat="1" ht="17.25" x14ac:dyDescent="0.3">
      <c r="A56" s="52" t="s">
        <v>2</v>
      </c>
      <c r="B56" s="55">
        <v>22.53</v>
      </c>
      <c r="C56" s="55">
        <v>22.890999999999998</v>
      </c>
      <c r="D56" s="55">
        <v>23.06</v>
      </c>
      <c r="E56" s="55">
        <v>23.187000000000001</v>
      </c>
      <c r="F56" s="55">
        <v>23.074000000000002</v>
      </c>
      <c r="G56" s="100"/>
      <c r="H56" s="86"/>
      <c r="J56" s="213"/>
      <c r="K56" s="213"/>
      <c r="L56" s="213"/>
      <c r="M56" s="213"/>
      <c r="N56" s="213"/>
    </row>
    <row r="57" spans="1:16" s="54" customFormat="1" ht="15.75" x14ac:dyDescent="0.25">
      <c r="A57" s="53"/>
      <c r="B57" s="53"/>
      <c r="C57" s="53"/>
      <c r="D57" s="53"/>
      <c r="E57" s="53"/>
      <c r="F57" s="53"/>
      <c r="G57" s="53"/>
      <c r="H57" s="86"/>
      <c r="I57" s="53"/>
      <c r="J57" s="53"/>
      <c r="K57" s="53"/>
      <c r="L57" s="53"/>
      <c r="M57" s="53"/>
    </row>
  </sheetData>
  <mergeCells count="3">
    <mergeCell ref="A2:I2"/>
    <mergeCell ref="A1:I1"/>
    <mergeCell ref="A3:I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4F90EE-5C0D-4577-9758-DA3FF7C47538}">
  <sheetPr>
    <tabColor rgb="FF0000FF"/>
  </sheetPr>
  <dimension ref="A1:P59"/>
  <sheetViews>
    <sheetView showGridLines="0" zoomScale="80" zoomScaleNormal="80" workbookViewId="0">
      <pane xSplit="1" ySplit="5" topLeftCell="B11" activePane="bottomRight" state="frozen"/>
      <selection activeCell="G4" sqref="G1:G1048576"/>
      <selection pane="topRight" activeCell="G4" sqref="G1:G1048576"/>
      <selection pane="bottomLeft" activeCell="G4" sqref="G1:G1048576"/>
      <selection pane="bottomRight" activeCell="D16" sqref="D16"/>
    </sheetView>
  </sheetViews>
  <sheetFormatPr defaultColWidth="9.140625" defaultRowHeight="15.75" x14ac:dyDescent="0.25"/>
  <cols>
    <col min="1" max="1" width="60.5703125" style="2" customWidth="1"/>
    <col min="2" max="6" width="13.5703125" style="2" customWidth="1"/>
    <col min="7" max="7" width="4" style="2" customWidth="1"/>
    <col min="8" max="8" width="14.42578125" style="2" customWidth="1"/>
    <col min="9" max="9" width="28" style="2" customWidth="1"/>
    <col min="10" max="16" width="11.28515625" style="2" customWidth="1"/>
    <col min="17" max="16384" width="9.140625" style="2"/>
  </cols>
  <sheetData>
    <row r="1" spans="1:16" ht="90.6" customHeight="1" x14ac:dyDescent="0.25">
      <c r="A1" s="237" t="str">
        <f>+TLC!A1</f>
        <v>Focus 
Bilanci d'esercizio 2019-2023 - Principali indici reddituali e patrimoniali</v>
      </c>
      <c r="B1" s="238"/>
      <c r="C1" s="238"/>
      <c r="D1" s="238"/>
      <c r="E1" s="238"/>
      <c r="F1" s="238"/>
      <c r="G1" s="238"/>
      <c r="H1" s="238"/>
      <c r="I1" s="238"/>
    </row>
    <row r="2" spans="1:16" ht="26.45" customHeight="1" x14ac:dyDescent="0.25">
      <c r="A2" s="240" t="str">
        <f>+TLC!A2</f>
        <v>2019-2023 Annual Reports  - Main profitability and capital ratios</v>
      </c>
      <c r="B2" s="240"/>
      <c r="C2" s="240"/>
      <c r="D2" s="240"/>
      <c r="E2" s="240"/>
      <c r="F2" s="240"/>
      <c r="G2" s="240"/>
      <c r="H2" s="240"/>
      <c r="I2" s="240"/>
    </row>
    <row r="3" spans="1:16" ht="39.950000000000003" customHeight="1" x14ac:dyDescent="0.25">
      <c r="A3" s="241" t="s">
        <v>112</v>
      </c>
      <c r="B3" s="241"/>
      <c r="C3" s="241"/>
      <c r="D3" s="241"/>
      <c r="E3" s="241"/>
      <c r="F3" s="241"/>
      <c r="G3" s="241"/>
      <c r="H3" s="241"/>
      <c r="I3" s="241"/>
    </row>
    <row r="4" spans="1:16" ht="9.6" customHeight="1" x14ac:dyDescent="0.25"/>
    <row r="5" spans="1:16" ht="24.6" customHeight="1" x14ac:dyDescent="0.25">
      <c r="B5" s="68">
        <f>++TLC!B5</f>
        <v>2019</v>
      </c>
      <c r="C5" s="68">
        <f>++TLC!C5</f>
        <v>2020</v>
      </c>
      <c r="D5" s="68">
        <f>++TLC!D5</f>
        <v>2021</v>
      </c>
      <c r="E5" s="68">
        <f>++TLC!E5</f>
        <v>2022</v>
      </c>
      <c r="F5" s="68">
        <f>++TLC!F5</f>
        <v>2023</v>
      </c>
      <c r="G5" s="68"/>
      <c r="H5" s="87" t="str">
        <f>+TLC!H5</f>
        <v>Avg 19-23</v>
      </c>
      <c r="I5" s="69"/>
    </row>
    <row r="6" spans="1:16" ht="15.6" customHeight="1" x14ac:dyDescent="0.25">
      <c r="H6" s="8"/>
    </row>
    <row r="7" spans="1:16" ht="24.95" customHeight="1" x14ac:dyDescent="0.25">
      <c r="A7" s="135" t="s">
        <v>75</v>
      </c>
      <c r="B7" s="136"/>
      <c r="C7" s="136"/>
      <c r="D7" s="136"/>
      <c r="E7" s="136"/>
      <c r="F7" s="136"/>
      <c r="G7" s="8"/>
      <c r="H7" s="8"/>
    </row>
    <row r="8" spans="1:16" s="4" customFormat="1" ht="18.75" x14ac:dyDescent="0.25">
      <c r="A8" s="46" t="s">
        <v>1</v>
      </c>
      <c r="B8" s="83">
        <f>+B9+B10</f>
        <v>9.5920000000000005</v>
      </c>
      <c r="C8" s="83">
        <f>+C9+C10</f>
        <v>10.39</v>
      </c>
      <c r="D8" s="83">
        <f>+D9+D10</f>
        <v>11.963999999999999</v>
      </c>
      <c r="E8" s="83">
        <f>+E9+E10</f>
        <v>12.442</v>
      </c>
      <c r="F8" s="83">
        <f>+F9+F10</f>
        <v>12.795999999999999</v>
      </c>
      <c r="G8" s="102"/>
      <c r="H8" s="7"/>
    </row>
    <row r="9" spans="1:16" s="4" customFormat="1" ht="18.75" x14ac:dyDescent="0.3">
      <c r="A9" s="5" t="s">
        <v>39</v>
      </c>
      <c r="B9" s="27">
        <v>3.964</v>
      </c>
      <c r="C9" s="27">
        <v>4.0380000000000003</v>
      </c>
      <c r="D9" s="27">
        <v>4.5039999999999996</v>
      </c>
      <c r="E9" s="27">
        <v>4.4870000000000001</v>
      </c>
      <c r="F9" s="27">
        <v>4.6159999999999997</v>
      </c>
      <c r="G9" s="88"/>
      <c r="H9" s="7"/>
      <c r="J9" s="213"/>
      <c r="K9" s="213"/>
      <c r="L9" s="213"/>
      <c r="M9" s="213"/>
      <c r="N9" s="213"/>
      <c r="O9" s="213"/>
    </row>
    <row r="10" spans="1:16" s="4" customFormat="1" ht="18.75" x14ac:dyDescent="0.3">
      <c r="A10" s="5" t="s">
        <v>40</v>
      </c>
      <c r="B10" s="27">
        <v>5.6280000000000001</v>
      </c>
      <c r="C10" s="27">
        <v>6.3520000000000003</v>
      </c>
      <c r="D10" s="27">
        <v>7.46</v>
      </c>
      <c r="E10" s="27">
        <v>7.9550000000000001</v>
      </c>
      <c r="F10" s="27">
        <v>8.18</v>
      </c>
      <c r="G10" s="88"/>
      <c r="H10" s="7"/>
      <c r="J10" s="213"/>
      <c r="K10" s="213"/>
      <c r="L10" s="213"/>
      <c r="M10" s="213"/>
      <c r="N10" s="213"/>
      <c r="O10" s="213"/>
    </row>
    <row r="11" spans="1:16" x14ac:dyDescent="0.25">
      <c r="A11" s="29" t="s">
        <v>22</v>
      </c>
      <c r="G11" s="8"/>
      <c r="H11" s="8"/>
    </row>
    <row r="12" spans="1:16" x14ac:dyDescent="0.25">
      <c r="G12" s="8"/>
      <c r="H12" s="8"/>
    </row>
    <row r="13" spans="1:16" s="4" customFormat="1" ht="24.95" customHeight="1" x14ac:dyDescent="0.25">
      <c r="A13" s="135" t="s">
        <v>76</v>
      </c>
      <c r="B13" s="136"/>
      <c r="C13" s="136"/>
      <c r="D13" s="136"/>
      <c r="E13" s="136"/>
      <c r="F13" s="136"/>
      <c r="G13" s="8"/>
      <c r="H13" s="136"/>
    </row>
    <row r="14" spans="1:16" s="4" customFormat="1" ht="18.75" x14ac:dyDescent="0.25">
      <c r="A14" s="91" t="s">
        <v>263</v>
      </c>
      <c r="G14" s="7"/>
    </row>
    <row r="15" spans="1:16" s="4" customFormat="1" ht="18.75" x14ac:dyDescent="0.3">
      <c r="A15" s="44" t="s">
        <v>1</v>
      </c>
      <c r="B15" s="25">
        <v>14.122</v>
      </c>
      <c r="C15" s="25">
        <v>10.984999999999999</v>
      </c>
      <c r="D15" s="25">
        <v>14.3</v>
      </c>
      <c r="E15" s="25">
        <v>16.739999999999998</v>
      </c>
      <c r="F15" s="25">
        <v>18.535</v>
      </c>
      <c r="G15" s="61"/>
      <c r="H15" s="25">
        <v>15.157999999999999</v>
      </c>
      <c r="J15" s="213"/>
      <c r="K15" s="213"/>
      <c r="L15" s="213"/>
      <c r="M15" s="213"/>
      <c r="N15" s="213"/>
      <c r="O15" s="213"/>
      <c r="P15" s="213"/>
    </row>
    <row r="16" spans="1:16" s="4" customFormat="1" ht="18.75" x14ac:dyDescent="0.3">
      <c r="A16" s="45" t="s">
        <v>20</v>
      </c>
      <c r="B16" s="21">
        <v>18.27</v>
      </c>
      <c r="C16" s="21">
        <v>14.119</v>
      </c>
      <c r="D16" s="21">
        <v>19.568999999999999</v>
      </c>
      <c r="E16" s="21">
        <v>23.774000000000001</v>
      </c>
      <c r="F16" s="21">
        <v>26.36</v>
      </c>
      <c r="G16" s="61"/>
      <c r="H16" s="21">
        <v>20.722999999999999</v>
      </c>
      <c r="J16" s="213"/>
      <c r="K16" s="213"/>
      <c r="L16" s="213"/>
      <c r="M16" s="213"/>
      <c r="N16" s="213"/>
      <c r="O16" s="213"/>
      <c r="P16" s="213"/>
    </row>
    <row r="17" spans="1:16" ht="18.75" x14ac:dyDescent="0.3">
      <c r="A17" s="46" t="s">
        <v>40</v>
      </c>
      <c r="B17" s="26">
        <v>6.4290000000000003</v>
      </c>
      <c r="C17" s="26">
        <v>5.9370000000000003</v>
      </c>
      <c r="D17" s="26">
        <v>6.5590000000000002</v>
      </c>
      <c r="E17" s="26">
        <v>6.6360000000000001</v>
      </c>
      <c r="F17" s="26">
        <v>6.4630000000000001</v>
      </c>
      <c r="G17" s="61"/>
      <c r="H17" s="26">
        <v>6.4219999999999997</v>
      </c>
      <c r="J17" s="213"/>
      <c r="K17" s="213"/>
      <c r="L17" s="213"/>
      <c r="M17" s="213"/>
      <c r="N17" s="213"/>
      <c r="O17" s="213"/>
      <c r="P17" s="213"/>
    </row>
    <row r="18" spans="1:16" ht="18.75" x14ac:dyDescent="0.3">
      <c r="A18" s="92" t="s">
        <v>264</v>
      </c>
      <c r="B18" s="13"/>
      <c r="C18" s="13"/>
      <c r="D18" s="13"/>
      <c r="E18" s="13"/>
      <c r="F18" s="13"/>
      <c r="G18" s="107"/>
      <c r="H18" s="13"/>
      <c r="J18" s="213"/>
      <c r="K18" s="213"/>
      <c r="L18" s="213"/>
      <c r="M18" s="213"/>
      <c r="N18" s="213"/>
      <c r="O18" s="213"/>
      <c r="P18" s="213"/>
    </row>
    <row r="19" spans="1:16" ht="18.75" x14ac:dyDescent="0.3">
      <c r="A19" s="44" t="s">
        <v>1</v>
      </c>
      <c r="B19" s="25">
        <v>6.09</v>
      </c>
      <c r="C19" s="25">
        <v>3.508</v>
      </c>
      <c r="D19" s="25">
        <v>6.7869999999999999</v>
      </c>
      <c r="E19" s="25">
        <v>6.2590000000000003</v>
      </c>
      <c r="F19" s="25">
        <v>8.1430000000000007</v>
      </c>
      <c r="G19" s="61"/>
      <c r="H19" s="25">
        <v>6.266</v>
      </c>
      <c r="J19" s="213"/>
      <c r="K19" s="213"/>
      <c r="L19" s="213"/>
      <c r="M19" s="213"/>
      <c r="N19" s="213"/>
      <c r="O19" s="213"/>
      <c r="P19" s="213"/>
    </row>
    <row r="20" spans="1:16" ht="18.75" x14ac:dyDescent="0.3">
      <c r="A20" s="45" t="s">
        <v>20</v>
      </c>
      <c r="B20" s="21">
        <v>7.6029999999999998</v>
      </c>
      <c r="C20" s="21">
        <v>3.83</v>
      </c>
      <c r="D20" s="21">
        <v>9.0269999999999992</v>
      </c>
      <c r="E20" s="21">
        <v>9.8539999999999992</v>
      </c>
      <c r="F20" s="21">
        <v>12.417</v>
      </c>
      <c r="G20" s="61"/>
      <c r="H20" s="21">
        <v>8.7439999999999998</v>
      </c>
      <c r="J20" s="213"/>
      <c r="K20" s="213"/>
      <c r="L20" s="213"/>
      <c r="M20" s="213"/>
      <c r="N20" s="213"/>
      <c r="O20" s="213"/>
      <c r="P20" s="213"/>
    </row>
    <row r="21" spans="1:16" ht="18" customHeight="1" x14ac:dyDescent="0.3">
      <c r="A21" s="46" t="s">
        <v>40</v>
      </c>
      <c r="B21" s="26">
        <v>3.2850000000000001</v>
      </c>
      <c r="C21" s="26">
        <v>2.988</v>
      </c>
      <c r="D21" s="26">
        <v>3.4420000000000002</v>
      </c>
      <c r="E21" s="26">
        <v>1.095</v>
      </c>
      <c r="F21" s="26">
        <v>1.5</v>
      </c>
      <c r="G21" s="61"/>
      <c r="H21" s="26">
        <v>2.4</v>
      </c>
      <c r="J21" s="213"/>
      <c r="K21" s="213"/>
      <c r="L21" s="213"/>
      <c r="M21" s="213"/>
      <c r="N21" s="213"/>
      <c r="O21" s="213"/>
      <c r="P21" s="213"/>
    </row>
    <row r="22" spans="1:16" ht="18.75" x14ac:dyDescent="0.3">
      <c r="A22" s="13"/>
      <c r="B22" s="23"/>
      <c r="C22" s="23"/>
      <c r="D22" s="23"/>
      <c r="E22" s="23"/>
      <c r="F22" s="23"/>
      <c r="G22" s="61"/>
      <c r="H22" s="23"/>
      <c r="J22" s="213"/>
      <c r="K22" s="213"/>
      <c r="L22" s="213"/>
      <c r="M22" s="213"/>
      <c r="N22" s="213"/>
      <c r="O22" s="213"/>
      <c r="P22" s="213"/>
    </row>
    <row r="23" spans="1:16" x14ac:dyDescent="0.25">
      <c r="G23" s="8"/>
    </row>
    <row r="24" spans="1:16" ht="24.95" customHeight="1" x14ac:dyDescent="0.25">
      <c r="A24" s="135" t="s">
        <v>36</v>
      </c>
      <c r="B24" s="136"/>
      <c r="C24" s="136"/>
      <c r="D24" s="136"/>
      <c r="E24" s="136"/>
      <c r="F24" s="136"/>
      <c r="G24" s="8"/>
      <c r="H24" s="136"/>
      <c r="I24" s="4"/>
    </row>
    <row r="25" spans="1:16" ht="18.75" x14ac:dyDescent="0.3">
      <c r="A25" s="46" t="s">
        <v>1</v>
      </c>
      <c r="B25" s="78">
        <v>7.3470000000000004</v>
      </c>
      <c r="C25" s="78">
        <v>6.8810000000000002</v>
      </c>
      <c r="D25" s="78">
        <v>6.6790000000000003</v>
      </c>
      <c r="E25" s="78">
        <v>4.1029999999999998</v>
      </c>
      <c r="F25" s="78">
        <v>5.8239999999999998</v>
      </c>
      <c r="G25" s="74"/>
      <c r="H25" s="78">
        <v>6.1239999999999997</v>
      </c>
      <c r="I25" s="4"/>
      <c r="J25" s="213"/>
      <c r="K25" s="213"/>
      <c r="L25" s="213"/>
      <c r="M25" s="213"/>
      <c r="N25" s="213"/>
      <c r="O25" s="213"/>
      <c r="P25" s="213"/>
    </row>
    <row r="26" spans="1:16" ht="18.75" x14ac:dyDescent="0.3">
      <c r="A26" s="5" t="s">
        <v>20</v>
      </c>
      <c r="B26" s="28">
        <v>6.8179999999999996</v>
      </c>
      <c r="C26" s="28">
        <v>6.3769999999999998</v>
      </c>
      <c r="D26" s="28">
        <v>5.9420000000000002</v>
      </c>
      <c r="E26" s="28">
        <v>3.3929999999999998</v>
      </c>
      <c r="F26" s="28">
        <v>5.2190000000000003</v>
      </c>
      <c r="G26" s="74"/>
      <c r="H26" s="28">
        <v>5.5030000000000001</v>
      </c>
      <c r="I26" s="4"/>
      <c r="J26" s="213"/>
      <c r="K26" s="213"/>
      <c r="L26" s="213"/>
      <c r="M26" s="213"/>
      <c r="N26" s="213"/>
      <c r="O26" s="213"/>
      <c r="P26" s="213"/>
    </row>
    <row r="27" spans="1:16" ht="18.75" x14ac:dyDescent="0.3">
      <c r="A27" s="5" t="s">
        <v>40</v>
      </c>
      <c r="B27" s="28">
        <v>27.306000000000001</v>
      </c>
      <c r="C27" s="28">
        <v>26.219000000000001</v>
      </c>
      <c r="D27" s="28">
        <v>33.256</v>
      </c>
      <c r="E27" s="28">
        <v>27.562000000000001</v>
      </c>
      <c r="F27" s="28">
        <v>25.318000000000001</v>
      </c>
      <c r="G27" s="74"/>
      <c r="H27" s="28">
        <v>27.992999999999999</v>
      </c>
      <c r="I27" s="4"/>
      <c r="J27" s="213"/>
      <c r="K27" s="213"/>
      <c r="L27" s="213"/>
      <c r="M27" s="213"/>
      <c r="N27" s="213"/>
      <c r="O27" s="213"/>
      <c r="P27" s="213"/>
    </row>
    <row r="28" spans="1:16" ht="18.75" x14ac:dyDescent="0.25">
      <c r="G28" s="8"/>
      <c r="I28" s="4"/>
    </row>
    <row r="29" spans="1:16" x14ac:dyDescent="0.25">
      <c r="G29" s="8"/>
    </row>
    <row r="30" spans="1:16" ht="24.95" customHeight="1" x14ac:dyDescent="0.25">
      <c r="A30" s="135" t="s">
        <v>37</v>
      </c>
      <c r="B30" s="136"/>
      <c r="C30" s="136"/>
      <c r="D30" s="136"/>
      <c r="E30" s="136"/>
      <c r="F30" s="136"/>
      <c r="G30" s="8"/>
      <c r="H30" s="136"/>
    </row>
    <row r="31" spans="1:16" ht="18.75" x14ac:dyDescent="0.3">
      <c r="A31" s="46" t="s">
        <v>1</v>
      </c>
      <c r="B31" s="26">
        <v>10.085000000000001</v>
      </c>
      <c r="C31" s="26">
        <v>6.45</v>
      </c>
      <c r="D31" s="26">
        <v>12.786</v>
      </c>
      <c r="E31" s="26">
        <v>17.887</v>
      </c>
      <c r="F31" s="26">
        <v>21.45</v>
      </c>
      <c r="G31" s="61"/>
      <c r="H31" s="26">
        <v>13.125999999999999</v>
      </c>
      <c r="J31" s="213"/>
      <c r="K31" s="213"/>
      <c r="L31" s="213"/>
      <c r="M31" s="213"/>
      <c r="N31" s="213"/>
      <c r="O31" s="213"/>
      <c r="P31" s="213"/>
    </row>
    <row r="32" spans="1:16" ht="18.75" x14ac:dyDescent="0.3">
      <c r="A32" s="5" t="s">
        <v>20</v>
      </c>
      <c r="B32" s="27">
        <v>9.1460000000000008</v>
      </c>
      <c r="C32" s="27">
        <v>4.9029999999999996</v>
      </c>
      <c r="D32" s="27">
        <v>12.132999999999999</v>
      </c>
      <c r="E32" s="27">
        <v>22.143000000000001</v>
      </c>
      <c r="F32" s="27">
        <v>24.292999999999999</v>
      </c>
      <c r="G32" s="61"/>
      <c r="H32" s="27">
        <v>13.353999999999999</v>
      </c>
      <c r="J32" s="213"/>
      <c r="K32" s="213"/>
      <c r="L32" s="213"/>
      <c r="M32" s="213"/>
      <c r="N32" s="213"/>
      <c r="O32" s="213"/>
      <c r="P32" s="213"/>
    </row>
    <row r="33" spans="1:16" ht="18.75" x14ac:dyDescent="0.3">
      <c r="A33" s="5" t="s">
        <v>40</v>
      </c>
      <c r="B33" s="27">
        <v>18.933</v>
      </c>
      <c r="C33" s="27">
        <v>20.899000000000001</v>
      </c>
      <c r="D33" s="27">
        <v>16.994</v>
      </c>
      <c r="E33" s="27">
        <v>0.58399999999999996</v>
      </c>
      <c r="F33" s="27">
        <v>2.58</v>
      </c>
      <c r="G33" s="61"/>
      <c r="H33" s="27">
        <v>11.552</v>
      </c>
      <c r="J33" s="213"/>
      <c r="K33" s="213"/>
      <c r="L33" s="213"/>
      <c r="M33" s="213"/>
      <c r="N33" s="213"/>
      <c r="O33" s="213"/>
      <c r="P33" s="213"/>
    </row>
    <row r="34" spans="1:16" x14ac:dyDescent="0.25">
      <c r="G34" s="8"/>
    </row>
    <row r="35" spans="1:16" x14ac:dyDescent="0.25">
      <c r="G35" s="8"/>
    </row>
    <row r="36" spans="1:16" ht="24.95" customHeight="1" x14ac:dyDescent="0.25">
      <c r="A36" s="135" t="s">
        <v>38</v>
      </c>
      <c r="B36" s="136"/>
      <c r="C36" s="136"/>
      <c r="D36" s="136"/>
      <c r="E36" s="136"/>
      <c r="F36" s="136"/>
      <c r="G36" s="8"/>
      <c r="H36" s="136"/>
    </row>
    <row r="37" spans="1:16" ht="18.75" x14ac:dyDescent="0.3">
      <c r="A37" s="46" t="s">
        <v>1</v>
      </c>
      <c r="B37" s="26">
        <v>5.0919999999999996</v>
      </c>
      <c r="C37" s="26">
        <v>5.431</v>
      </c>
      <c r="D37" s="26">
        <v>5.2389999999999999</v>
      </c>
      <c r="E37" s="26">
        <v>5.2169999999999996</v>
      </c>
      <c r="F37" s="26">
        <v>4.6529999999999996</v>
      </c>
      <c r="G37" s="61"/>
      <c r="H37" s="26">
        <v>5.1100000000000003</v>
      </c>
      <c r="J37" s="213"/>
      <c r="K37" s="213"/>
      <c r="L37" s="213"/>
      <c r="M37" s="213"/>
      <c r="N37" s="213"/>
      <c r="O37" s="213"/>
      <c r="P37" s="213"/>
    </row>
    <row r="38" spans="1:16" ht="18.75" x14ac:dyDescent="0.3">
      <c r="A38" s="5" t="s">
        <v>20</v>
      </c>
      <c r="B38" s="27">
        <v>6.5519999999999996</v>
      </c>
      <c r="C38" s="27">
        <v>7.0590000000000002</v>
      </c>
      <c r="D38" s="27">
        <v>6.62</v>
      </c>
      <c r="E38" s="27">
        <v>6.8529999999999998</v>
      </c>
      <c r="F38" s="27">
        <v>6.39</v>
      </c>
      <c r="G38" s="61"/>
      <c r="H38" s="27">
        <v>6.6829999999999998</v>
      </c>
      <c r="J38" s="213"/>
      <c r="K38" s="213"/>
      <c r="L38" s="213"/>
      <c r="M38" s="213"/>
      <c r="N38" s="213"/>
      <c r="O38" s="213"/>
      <c r="P38" s="213"/>
    </row>
    <row r="39" spans="1:16" ht="18.75" x14ac:dyDescent="0.3">
      <c r="A39" s="5" t="s">
        <v>40</v>
      </c>
      <c r="B39" s="27">
        <v>2.3849999999999998</v>
      </c>
      <c r="C39" s="27">
        <v>2.8090000000000002</v>
      </c>
      <c r="D39" s="27">
        <v>3.1779999999999999</v>
      </c>
      <c r="E39" s="27">
        <v>2.8660000000000001</v>
      </c>
      <c r="F39" s="27">
        <v>1.972</v>
      </c>
      <c r="G39" s="61"/>
      <c r="H39" s="27">
        <v>2.64</v>
      </c>
      <c r="J39" s="213"/>
      <c r="K39" s="213"/>
      <c r="L39" s="213"/>
      <c r="M39" s="213"/>
      <c r="N39" s="213"/>
      <c r="O39" s="213"/>
      <c r="P39" s="213"/>
    </row>
    <row r="40" spans="1:16" x14ac:dyDescent="0.25">
      <c r="G40" s="8"/>
    </row>
    <row r="41" spans="1:16" x14ac:dyDescent="0.25">
      <c r="G41" s="8"/>
    </row>
    <row r="42" spans="1:16" ht="24.95" customHeight="1" x14ac:dyDescent="0.25">
      <c r="A42" s="138" t="s">
        <v>78</v>
      </c>
      <c r="B42" s="137"/>
      <c r="C42" s="137"/>
      <c r="D42" s="137"/>
      <c r="E42" s="137"/>
      <c r="F42" s="137"/>
      <c r="G42" s="7"/>
      <c r="H42" s="137"/>
    </row>
    <row r="43" spans="1:16" ht="18.75" x14ac:dyDescent="0.25">
      <c r="A43" s="58" t="s">
        <v>91</v>
      </c>
      <c r="B43" s="3"/>
      <c r="C43" s="3"/>
      <c r="D43" s="3"/>
      <c r="E43" s="3"/>
      <c r="F43" s="3"/>
      <c r="G43" s="110"/>
      <c r="H43" s="3"/>
    </row>
    <row r="44" spans="1:16" ht="18.75" x14ac:dyDescent="0.3">
      <c r="A44" s="5" t="s">
        <v>1</v>
      </c>
      <c r="B44" s="27">
        <v>12.722</v>
      </c>
      <c r="C44" s="27">
        <v>9.3219999999999992</v>
      </c>
      <c r="D44" s="27">
        <v>8.6449999999999996</v>
      </c>
      <c r="E44" s="27">
        <v>22.861999999999998</v>
      </c>
      <c r="F44" s="27">
        <v>16.131</v>
      </c>
      <c r="G44" s="61"/>
      <c r="H44" s="27">
        <v>14.22</v>
      </c>
      <c r="J44" s="213"/>
      <c r="K44" s="213"/>
      <c r="L44" s="213"/>
      <c r="M44" s="213"/>
      <c r="N44" s="213"/>
      <c r="O44" s="213"/>
      <c r="P44" s="213"/>
    </row>
    <row r="45" spans="1:16" ht="18.75" x14ac:dyDescent="0.3">
      <c r="A45" s="5" t="s">
        <v>20</v>
      </c>
      <c r="B45" s="27">
        <v>22.984999999999999</v>
      </c>
      <c r="C45" s="27">
        <v>16.082999999999998</v>
      </c>
      <c r="D45" s="27">
        <v>20.303999999999998</v>
      </c>
      <c r="E45" s="27">
        <v>57.08</v>
      </c>
      <c r="F45" s="27">
        <v>42.542999999999999</v>
      </c>
      <c r="G45" s="61"/>
      <c r="H45" s="27">
        <v>32.393999999999998</v>
      </c>
      <c r="J45" s="213"/>
      <c r="K45" s="213"/>
      <c r="L45" s="213"/>
      <c r="M45" s="213"/>
      <c r="N45" s="213"/>
      <c r="O45" s="213"/>
      <c r="P45" s="213"/>
    </row>
    <row r="46" spans="1:16" ht="18.75" x14ac:dyDescent="0.3">
      <c r="A46" s="5" t="s">
        <v>40</v>
      </c>
      <c r="B46" s="27">
        <v>5.4930000000000003</v>
      </c>
      <c r="C46" s="27">
        <v>5.0250000000000004</v>
      </c>
      <c r="D46" s="27">
        <v>1.605</v>
      </c>
      <c r="E46" s="27">
        <v>3.56</v>
      </c>
      <c r="F46" s="27">
        <v>1.228</v>
      </c>
      <c r="G46" s="61"/>
      <c r="H46" s="27">
        <v>3.181</v>
      </c>
      <c r="J46" s="213"/>
      <c r="K46" s="213"/>
      <c r="L46" s="213"/>
      <c r="M46" s="213"/>
      <c r="N46" s="213"/>
      <c r="O46" s="213"/>
      <c r="P46" s="213"/>
    </row>
    <row r="47" spans="1:16" ht="18.75" x14ac:dyDescent="0.25">
      <c r="A47" s="58" t="s">
        <v>92</v>
      </c>
      <c r="B47" s="13"/>
      <c r="C47" s="13"/>
      <c r="D47" s="13"/>
      <c r="E47" s="13"/>
      <c r="F47" s="13"/>
      <c r="G47" s="107"/>
      <c r="H47" s="13"/>
    </row>
    <row r="48" spans="1:16" ht="18.75" x14ac:dyDescent="0.3">
      <c r="A48" s="5" t="s">
        <v>1</v>
      </c>
      <c r="B48" s="27">
        <v>67.040000000000006</v>
      </c>
      <c r="C48" s="27">
        <v>93.007000000000005</v>
      </c>
      <c r="D48" s="27">
        <v>94.212000000000003</v>
      </c>
      <c r="E48" s="27">
        <v>35.546999999999997</v>
      </c>
      <c r="F48" s="27">
        <v>46.887</v>
      </c>
      <c r="G48" s="61"/>
      <c r="H48" s="27">
        <v>57.457000000000001</v>
      </c>
      <c r="J48" s="213"/>
      <c r="K48" s="213"/>
      <c r="L48" s="213"/>
      <c r="M48" s="213"/>
      <c r="N48" s="213"/>
      <c r="O48" s="213"/>
      <c r="P48" s="213"/>
    </row>
    <row r="49" spans="1:16" ht="18.75" x14ac:dyDescent="0.3">
      <c r="A49" s="5" t="s">
        <v>20</v>
      </c>
      <c r="B49" s="27">
        <v>75.052999999999997</v>
      </c>
      <c r="C49" s="27">
        <v>111.247</v>
      </c>
      <c r="D49" s="27">
        <v>80.620999999999995</v>
      </c>
      <c r="E49" s="27">
        <v>30.574999999999999</v>
      </c>
      <c r="F49" s="27">
        <v>41.070999999999998</v>
      </c>
      <c r="G49" s="61"/>
      <c r="H49" s="27">
        <v>53.331000000000003</v>
      </c>
      <c r="J49" s="213"/>
      <c r="K49" s="213"/>
      <c r="L49" s="213"/>
      <c r="M49" s="213"/>
      <c r="N49" s="213"/>
      <c r="O49" s="213"/>
      <c r="P49" s="213"/>
    </row>
    <row r="50" spans="1:16" ht="18.75" x14ac:dyDescent="0.3">
      <c r="A50" s="5" t="s">
        <v>40</v>
      </c>
      <c r="B50" s="27">
        <v>43.423999999999999</v>
      </c>
      <c r="C50" s="27">
        <v>55.901000000000003</v>
      </c>
      <c r="D50" s="27">
        <v>198.00800000000001</v>
      </c>
      <c r="E50" s="27">
        <v>80.501999999999995</v>
      </c>
      <c r="F50" s="27">
        <v>160.53700000000001</v>
      </c>
      <c r="G50" s="61"/>
      <c r="H50" s="27">
        <v>82.974000000000004</v>
      </c>
      <c r="J50" s="213"/>
      <c r="K50" s="213"/>
      <c r="L50" s="213"/>
      <c r="M50" s="213"/>
      <c r="N50" s="213"/>
      <c r="O50" s="213"/>
      <c r="P50" s="213"/>
    </row>
    <row r="51" spans="1:16" x14ac:dyDescent="0.25">
      <c r="G51" s="8"/>
      <c r="H51" s="8"/>
    </row>
    <row r="52" spans="1:16" x14ac:dyDescent="0.25">
      <c r="G52" s="8"/>
      <c r="H52" s="8"/>
    </row>
    <row r="53" spans="1:16" s="4" customFormat="1" ht="24.95" customHeight="1" x14ac:dyDescent="0.25">
      <c r="A53" s="135" t="s">
        <v>77</v>
      </c>
      <c r="B53" s="139"/>
      <c r="C53" s="139"/>
      <c r="D53" s="139"/>
      <c r="E53" s="139"/>
      <c r="F53" s="139"/>
      <c r="G53" s="103"/>
      <c r="H53" s="7"/>
    </row>
    <row r="54" spans="1:16" s="4" customFormat="1" ht="20.25" customHeight="1" x14ac:dyDescent="0.3">
      <c r="A54" s="46" t="s">
        <v>1</v>
      </c>
      <c r="B54" s="83">
        <f>+B55+B56</f>
        <v>131.65899999999999</v>
      </c>
      <c r="C54" s="83">
        <f t="shared" ref="C54:F54" si="0">+C55+C56</f>
        <v>127.09299999999999</v>
      </c>
      <c r="D54" s="83">
        <f t="shared" si="0"/>
        <v>123.107</v>
      </c>
      <c r="E54" s="83">
        <f t="shared" si="0"/>
        <v>127.32900000000001</v>
      </c>
      <c r="F54" s="83">
        <f t="shared" si="0"/>
        <v>126.97800000000001</v>
      </c>
      <c r="G54" s="104"/>
      <c r="H54" s="7"/>
      <c r="J54" s="213"/>
      <c r="K54" s="213"/>
      <c r="L54" s="213"/>
      <c r="M54" s="213"/>
      <c r="N54" s="213"/>
      <c r="O54" s="213"/>
      <c r="P54" s="213"/>
    </row>
    <row r="55" spans="1:16" s="4" customFormat="1" ht="18.75" x14ac:dyDescent="0.3">
      <c r="A55" s="5" t="s">
        <v>20</v>
      </c>
      <c r="B55" s="27">
        <v>118.73</v>
      </c>
      <c r="C55" s="27">
        <v>112.919</v>
      </c>
      <c r="D55" s="27">
        <v>107.13</v>
      </c>
      <c r="E55" s="27">
        <v>109.709</v>
      </c>
      <c r="F55" s="27">
        <v>108.66200000000001</v>
      </c>
      <c r="G55" s="61"/>
      <c r="H55" s="7"/>
      <c r="J55" s="213"/>
      <c r="K55" s="213"/>
      <c r="L55" s="213"/>
      <c r="M55" s="213"/>
      <c r="N55" s="213"/>
      <c r="O55" s="213"/>
      <c r="P55" s="213"/>
    </row>
    <row r="56" spans="1:16" s="4" customFormat="1" ht="18.75" x14ac:dyDescent="0.3">
      <c r="A56" s="5" t="s">
        <v>40</v>
      </c>
      <c r="B56" s="27">
        <v>12.929</v>
      </c>
      <c r="C56" s="27">
        <v>14.173999999999999</v>
      </c>
      <c r="D56" s="27">
        <v>15.977</v>
      </c>
      <c r="E56" s="27">
        <v>17.62</v>
      </c>
      <c r="F56" s="27">
        <v>18.315999999999999</v>
      </c>
      <c r="G56" s="61"/>
      <c r="H56" s="7"/>
      <c r="J56" s="213"/>
      <c r="K56" s="213"/>
      <c r="L56" s="213"/>
      <c r="M56" s="213"/>
      <c r="N56" s="213"/>
      <c r="O56" s="213"/>
      <c r="P56" s="213"/>
    </row>
    <row r="57" spans="1:16" s="4" customFormat="1" ht="18.75" x14ac:dyDescent="0.25">
      <c r="A57" s="2"/>
      <c r="B57" s="2"/>
      <c r="C57" s="2"/>
      <c r="D57" s="2"/>
      <c r="E57" s="2"/>
      <c r="F57" s="2"/>
      <c r="G57" s="2"/>
      <c r="H57" s="7"/>
    </row>
    <row r="58" spans="1:16" x14ac:dyDescent="0.25">
      <c r="H58" s="8"/>
    </row>
    <row r="59" spans="1:16" x14ac:dyDescent="0.25">
      <c r="H59" s="8"/>
    </row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4BCD0-0D04-402A-A894-99A1C07C166B}">
  <sheetPr>
    <tabColor rgb="FF00B050"/>
  </sheetPr>
  <dimension ref="A1:P57"/>
  <sheetViews>
    <sheetView showGridLines="0" zoomScale="80" zoomScaleNormal="80" workbookViewId="0">
      <pane xSplit="1" ySplit="5" topLeftCell="B6" activePane="bottomRight" state="frozen"/>
      <selection activeCell="G4" sqref="G1:G1048576"/>
      <selection pane="topRight" activeCell="G4" sqref="G1:G1048576"/>
      <selection pane="bottomLeft" activeCell="G4" sqref="G1:G1048576"/>
      <selection pane="bottomRight" activeCell="A15" sqref="A15"/>
    </sheetView>
  </sheetViews>
  <sheetFormatPr defaultColWidth="9.140625" defaultRowHeight="15.75" x14ac:dyDescent="0.25"/>
  <cols>
    <col min="1" max="1" width="60.5703125" style="2" customWidth="1"/>
    <col min="2" max="6" width="13.5703125" style="2" customWidth="1"/>
    <col min="7" max="7" width="4" style="2" customWidth="1"/>
    <col min="8" max="8" width="14.42578125" style="2" customWidth="1"/>
    <col min="9" max="9" width="11.7109375" style="2" customWidth="1"/>
    <col min="10" max="16" width="11.28515625" style="2" customWidth="1"/>
    <col min="17" max="16384" width="9.140625" style="2"/>
  </cols>
  <sheetData>
    <row r="1" spans="1:14" ht="90.6" customHeight="1" x14ac:dyDescent="0.25">
      <c r="A1" s="237" t="str">
        <f>+TLC!A1</f>
        <v>Focus 
Bilanci d'esercizio 2019-2023 - Principali indici reddituali e patrimoniali</v>
      </c>
      <c r="B1" s="238"/>
      <c r="C1" s="238"/>
      <c r="D1" s="238"/>
      <c r="E1" s="238"/>
      <c r="F1" s="238"/>
      <c r="G1" s="238"/>
      <c r="H1" s="238"/>
      <c r="I1" s="238"/>
    </row>
    <row r="2" spans="1:14" ht="26.45" customHeight="1" x14ac:dyDescent="0.25">
      <c r="A2" s="240" t="str">
        <f>+TLC!A2</f>
        <v>2019-2023 Annual Reports  - Main profitability and capital ratios</v>
      </c>
      <c r="B2" s="240"/>
      <c r="C2" s="240"/>
      <c r="D2" s="240"/>
      <c r="E2" s="240"/>
      <c r="F2" s="240"/>
      <c r="G2" s="240"/>
      <c r="H2" s="240"/>
      <c r="I2" s="240"/>
    </row>
    <row r="3" spans="1:14" ht="39.950000000000003" customHeight="1" x14ac:dyDescent="0.25">
      <c r="A3" s="242" t="s">
        <v>111</v>
      </c>
      <c r="B3" s="243"/>
      <c r="C3" s="243"/>
      <c r="D3" s="243"/>
      <c r="E3" s="243"/>
      <c r="F3" s="243"/>
      <c r="G3" s="243"/>
      <c r="H3" s="243"/>
      <c r="I3" s="243"/>
    </row>
    <row r="4" spans="1:14" s="8" customFormat="1" ht="9.6" customHeight="1" x14ac:dyDescent="0.25">
      <c r="A4" s="9"/>
      <c r="B4" s="10"/>
      <c r="C4" s="10"/>
      <c r="D4" s="10"/>
      <c r="E4" s="10"/>
      <c r="F4" s="10"/>
      <c r="G4" s="10"/>
      <c r="H4" s="10"/>
      <c r="I4" s="10"/>
    </row>
    <row r="5" spans="1:14" s="8" customFormat="1" ht="24.6" customHeight="1" x14ac:dyDescent="0.25">
      <c r="A5" s="9"/>
      <c r="B5" s="48">
        <f>+TLC!B5</f>
        <v>2019</v>
      </c>
      <c r="C5" s="48">
        <f>+TLC!C5</f>
        <v>2020</v>
      </c>
      <c r="D5" s="48">
        <f>+TLC!D5</f>
        <v>2021</v>
      </c>
      <c r="E5" s="48">
        <f>+TLC!E5</f>
        <v>2022</v>
      </c>
      <c r="F5" s="48">
        <f>+TLC!F5</f>
        <v>2023</v>
      </c>
      <c r="G5" s="48"/>
      <c r="H5" s="87" t="str">
        <f>+TLC!H5</f>
        <v>Avg 19-23</v>
      </c>
      <c r="I5" s="71"/>
    </row>
    <row r="6" spans="1:14" ht="15.6" customHeight="1" x14ac:dyDescent="0.25"/>
    <row r="7" spans="1:14" s="4" customFormat="1" ht="24.95" customHeight="1" x14ac:dyDescent="0.25">
      <c r="A7" s="140" t="s">
        <v>79</v>
      </c>
      <c r="B7" s="141"/>
      <c r="C7" s="141"/>
      <c r="D7" s="141"/>
      <c r="E7" s="141"/>
      <c r="F7" s="141"/>
      <c r="G7" s="7"/>
    </row>
    <row r="8" spans="1:14" s="4" customFormat="1" ht="18.75" x14ac:dyDescent="0.25">
      <c r="A8" s="59" t="s">
        <v>19</v>
      </c>
      <c r="B8" s="30"/>
      <c r="C8" s="30"/>
      <c r="D8" s="30"/>
      <c r="E8" s="30"/>
      <c r="F8" s="30"/>
      <c r="G8" s="88"/>
    </row>
    <row r="9" spans="1:14" s="4" customFormat="1" ht="18.75" x14ac:dyDescent="0.25">
      <c r="A9" s="66" t="s">
        <v>18</v>
      </c>
      <c r="B9" s="14"/>
      <c r="C9" s="14"/>
      <c r="D9" s="14"/>
      <c r="E9" s="14"/>
      <c r="F9" s="14"/>
      <c r="G9" s="88"/>
    </row>
    <row r="10" spans="1:14" s="4" customFormat="1" ht="18.75" x14ac:dyDescent="0.3">
      <c r="A10" s="16" t="s">
        <v>17</v>
      </c>
      <c r="B10" s="17">
        <v>1.7989999999999999</v>
      </c>
      <c r="C10" s="17">
        <v>1.726</v>
      </c>
      <c r="D10" s="17">
        <v>1.82</v>
      </c>
      <c r="E10" s="17">
        <v>1.8640000000000001</v>
      </c>
      <c r="F10" s="17">
        <v>1.839</v>
      </c>
      <c r="G10" s="61"/>
      <c r="J10" s="213"/>
      <c r="K10" s="213"/>
      <c r="L10" s="213"/>
      <c r="M10" s="213"/>
      <c r="N10" s="213"/>
    </row>
    <row r="11" spans="1:14" s="4" customFormat="1" ht="18.75" x14ac:dyDescent="0.3">
      <c r="A11" s="19" t="s">
        <v>16</v>
      </c>
      <c r="B11" s="20">
        <v>2.778</v>
      </c>
      <c r="C11" s="20">
        <v>2.5390000000000001</v>
      </c>
      <c r="D11" s="20">
        <v>2.1840000000000002</v>
      </c>
      <c r="E11" s="20">
        <v>2.4489999999999998</v>
      </c>
      <c r="F11" s="20">
        <v>2.4260000000000002</v>
      </c>
      <c r="G11" s="61"/>
      <c r="J11" s="213"/>
      <c r="K11" s="213"/>
      <c r="L11" s="213"/>
      <c r="M11" s="213"/>
      <c r="N11" s="213"/>
    </row>
    <row r="12" spans="1:14" s="4" customFormat="1" ht="18.75" x14ac:dyDescent="0.3">
      <c r="A12" s="19" t="s">
        <v>15</v>
      </c>
      <c r="B12" s="20">
        <v>3.024</v>
      </c>
      <c r="C12" s="20">
        <v>2.6589999999999998</v>
      </c>
      <c r="D12" s="20">
        <v>3.03</v>
      </c>
      <c r="E12" s="20">
        <v>2.8359999999999999</v>
      </c>
      <c r="F12" s="20">
        <v>2.964</v>
      </c>
      <c r="G12" s="61"/>
      <c r="J12" s="213"/>
      <c r="K12" s="213"/>
      <c r="L12" s="213"/>
      <c r="M12" s="213"/>
      <c r="N12" s="213"/>
    </row>
    <row r="13" spans="1:14" s="4" customFormat="1" ht="18.75" x14ac:dyDescent="0.3">
      <c r="A13" s="19" t="s">
        <v>14</v>
      </c>
      <c r="B13" s="20">
        <v>1.3460000000000001</v>
      </c>
      <c r="C13" s="20">
        <v>1.2150000000000001</v>
      </c>
      <c r="D13" s="20">
        <v>1.2569999999999999</v>
      </c>
      <c r="E13" s="20">
        <v>1.0289999999999999</v>
      </c>
      <c r="F13" s="20">
        <v>1.05</v>
      </c>
      <c r="G13" s="61"/>
      <c r="J13" s="213"/>
      <c r="K13" s="213"/>
      <c r="L13" s="213"/>
      <c r="M13" s="213"/>
      <c r="N13" s="213"/>
    </row>
    <row r="14" spans="1:14" s="4" customFormat="1" ht="18.75" x14ac:dyDescent="0.25">
      <c r="A14" s="22" t="s">
        <v>11</v>
      </c>
      <c r="B14" s="214">
        <f>+B13+B12+B11+B10</f>
        <v>8.9469999999999992</v>
      </c>
      <c r="C14" s="214">
        <f>+C13+C12+C11+C10</f>
        <v>8.1389999999999993</v>
      </c>
      <c r="D14" s="214">
        <f>+D13+D12+D11+D10</f>
        <v>8.2910000000000004</v>
      </c>
      <c r="E14" s="214">
        <f>+E13+E12+E11+E10</f>
        <v>8.1780000000000008</v>
      </c>
      <c r="F14" s="214">
        <f>+F13+F12+F11+F10</f>
        <v>8.2789999999999999</v>
      </c>
      <c r="G14" s="101"/>
    </row>
    <row r="15" spans="1:14" s="4" customFormat="1" ht="18.75" x14ac:dyDescent="0.25">
      <c r="A15" s="58" t="s">
        <v>114</v>
      </c>
      <c r="B15" s="14"/>
      <c r="C15" s="14"/>
      <c r="D15" s="14"/>
      <c r="E15" s="14"/>
      <c r="F15" s="23"/>
      <c r="G15" s="61"/>
    </row>
    <row r="16" spans="1:14" s="4" customFormat="1" ht="18.75" x14ac:dyDescent="0.3">
      <c r="A16" s="16" t="s">
        <v>17</v>
      </c>
      <c r="B16" s="17"/>
      <c r="C16" s="17"/>
      <c r="D16" s="17"/>
      <c r="E16" s="17"/>
      <c r="F16" s="18">
        <v>-1.357</v>
      </c>
      <c r="G16" s="61"/>
      <c r="J16" s="213"/>
    </row>
    <row r="17" spans="1:16" s="4" customFormat="1" ht="18.75" x14ac:dyDescent="0.3">
      <c r="A17" s="19" t="s">
        <v>16</v>
      </c>
      <c r="B17" s="20"/>
      <c r="C17" s="20"/>
      <c r="D17" s="20"/>
      <c r="E17" s="20"/>
      <c r="F17" s="21">
        <v>-0.93799999999999994</v>
      </c>
      <c r="G17" s="61"/>
      <c r="J17" s="213"/>
    </row>
    <row r="18" spans="1:16" s="4" customFormat="1" ht="18.75" x14ac:dyDescent="0.3">
      <c r="A18" s="19" t="s">
        <v>15</v>
      </c>
      <c r="B18" s="20"/>
      <c r="C18" s="20"/>
      <c r="D18" s="20"/>
      <c r="E18" s="20"/>
      <c r="F18" s="21">
        <v>4.5190000000000001</v>
      </c>
      <c r="G18" s="61"/>
      <c r="J18" s="213"/>
    </row>
    <row r="19" spans="1:16" s="4" customFormat="1" ht="18.75" x14ac:dyDescent="0.3">
      <c r="A19" s="19" t="s">
        <v>14</v>
      </c>
      <c r="B19" s="20"/>
      <c r="C19" s="20"/>
      <c r="D19" s="20"/>
      <c r="E19" s="20"/>
      <c r="F19" s="21">
        <v>2.0979999999999999</v>
      </c>
      <c r="G19" s="61"/>
      <c r="J19" s="213"/>
    </row>
    <row r="20" spans="1:16" s="4" customFormat="1" ht="18.75" x14ac:dyDescent="0.3">
      <c r="A20" s="22" t="s">
        <v>13</v>
      </c>
      <c r="B20" s="12"/>
      <c r="C20" s="12"/>
      <c r="D20" s="12"/>
      <c r="E20" s="12"/>
      <c r="F20" s="24">
        <v>1.2410000000000001</v>
      </c>
      <c r="G20" s="61"/>
      <c r="J20" s="213"/>
    </row>
    <row r="21" spans="1:16" s="4" customFormat="1" ht="18.75" x14ac:dyDescent="0.25">
      <c r="A21" s="13"/>
      <c r="B21" s="14"/>
      <c r="C21" s="14"/>
      <c r="D21" s="14"/>
      <c r="E21" s="14"/>
      <c r="F21" s="14"/>
      <c r="G21" s="88"/>
    </row>
    <row r="22" spans="1:16" s="4" customFormat="1" ht="18.75" x14ac:dyDescent="0.25">
      <c r="A22" s="13"/>
      <c r="B22" s="14"/>
      <c r="C22" s="14"/>
      <c r="D22" s="14"/>
      <c r="E22" s="14"/>
      <c r="F22" s="14"/>
      <c r="G22" s="88"/>
    </row>
    <row r="23" spans="1:16" s="4" customFormat="1" ht="24.95" customHeight="1" x14ac:dyDescent="0.25">
      <c r="A23" s="140" t="s">
        <v>80</v>
      </c>
      <c r="B23" s="142"/>
      <c r="C23" s="142"/>
      <c r="D23" s="142"/>
      <c r="E23" s="142"/>
      <c r="F23" s="142"/>
      <c r="G23" s="108"/>
      <c r="H23" s="142"/>
    </row>
    <row r="24" spans="1:16" s="4" customFormat="1" ht="18.75" x14ac:dyDescent="0.25">
      <c r="A24" s="91" t="s">
        <v>263</v>
      </c>
      <c r="G24" s="7"/>
    </row>
    <row r="25" spans="1:16" s="4" customFormat="1" ht="18.75" x14ac:dyDescent="0.3">
      <c r="A25" s="65" t="s">
        <v>42</v>
      </c>
      <c r="B25" s="21">
        <v>16.175999999999998</v>
      </c>
      <c r="C25" s="21">
        <v>13.249000000000001</v>
      </c>
      <c r="D25" s="21">
        <v>11.968</v>
      </c>
      <c r="E25" s="21">
        <v>11.683</v>
      </c>
      <c r="F25" s="21">
        <v>14.488</v>
      </c>
      <c r="G25" s="61"/>
      <c r="H25" s="21">
        <v>13.56</v>
      </c>
      <c r="J25" s="213"/>
      <c r="K25" s="213"/>
      <c r="L25" s="213"/>
      <c r="M25" s="213"/>
      <c r="N25" s="213"/>
      <c r="O25" s="213"/>
      <c r="P25" s="213"/>
    </row>
    <row r="26" spans="1:16" s="4" customFormat="1" ht="18.75" x14ac:dyDescent="0.3">
      <c r="A26" s="64" t="s">
        <v>43</v>
      </c>
      <c r="B26" s="26">
        <v>13.202</v>
      </c>
      <c r="C26" s="26">
        <v>7.9550000000000001</v>
      </c>
      <c r="D26" s="26">
        <v>6.8970000000000002</v>
      </c>
      <c r="E26" s="26">
        <v>6.7169999999999996</v>
      </c>
      <c r="F26" s="26">
        <v>9.798</v>
      </c>
      <c r="G26" s="109"/>
      <c r="H26" s="26">
        <v>9.0250000000000004</v>
      </c>
      <c r="J26" s="213"/>
      <c r="K26" s="213"/>
      <c r="L26" s="213"/>
      <c r="M26" s="213"/>
      <c r="N26" s="213"/>
      <c r="O26" s="213"/>
      <c r="P26" s="213"/>
    </row>
    <row r="27" spans="1:16" ht="18.75" x14ac:dyDescent="0.3">
      <c r="A27" s="92" t="s">
        <v>264</v>
      </c>
      <c r="B27" s="25"/>
      <c r="C27" s="25"/>
      <c r="D27" s="25"/>
      <c r="E27" s="25"/>
      <c r="F27" s="25"/>
      <c r="G27" s="61"/>
      <c r="H27" s="25"/>
      <c r="J27" s="213"/>
      <c r="K27" s="213"/>
      <c r="L27" s="213"/>
      <c r="M27" s="213"/>
      <c r="N27" s="213"/>
      <c r="O27" s="213"/>
      <c r="P27" s="213"/>
    </row>
    <row r="28" spans="1:16" ht="18.75" x14ac:dyDescent="0.3">
      <c r="A28" s="65" t="s">
        <v>42</v>
      </c>
      <c r="B28" s="21">
        <v>1.056</v>
      </c>
      <c r="C28" s="21">
        <v>-10.166</v>
      </c>
      <c r="D28" s="21">
        <v>-6.1230000000000002</v>
      </c>
      <c r="E28" s="21">
        <v>-7.5949999999999998</v>
      </c>
      <c r="F28" s="21">
        <v>-3.645</v>
      </c>
      <c r="G28" s="61"/>
      <c r="H28" s="21">
        <v>-5.1719999999999997</v>
      </c>
      <c r="J28" s="213"/>
      <c r="K28" s="213"/>
      <c r="L28" s="213"/>
      <c r="M28" s="213"/>
      <c r="N28" s="213"/>
      <c r="O28" s="213"/>
      <c r="P28" s="213"/>
    </row>
    <row r="29" spans="1:16" ht="18.75" x14ac:dyDescent="0.3">
      <c r="A29" s="64" t="s">
        <v>43</v>
      </c>
      <c r="B29" s="26">
        <v>1.1579999999999999</v>
      </c>
      <c r="C29" s="26">
        <v>-15.218999999999999</v>
      </c>
      <c r="D29" s="26">
        <v>-9.2140000000000004</v>
      </c>
      <c r="E29" s="26">
        <v>-11.114000000000001</v>
      </c>
      <c r="F29" s="26">
        <v>-6.3170000000000002</v>
      </c>
      <c r="G29" s="109"/>
      <c r="H29" s="26">
        <v>-7.9119999999999999</v>
      </c>
      <c r="J29" s="213"/>
      <c r="K29" s="213"/>
      <c r="L29" s="213"/>
      <c r="M29" s="213"/>
      <c r="N29" s="213"/>
      <c r="O29" s="213"/>
      <c r="P29" s="213"/>
    </row>
    <row r="30" spans="1:16" x14ac:dyDescent="0.25">
      <c r="G30" s="8"/>
    </row>
    <row r="31" spans="1:16" x14ac:dyDescent="0.25">
      <c r="G31" s="8"/>
    </row>
    <row r="32" spans="1:16" ht="24.95" customHeight="1" x14ac:dyDescent="0.25">
      <c r="A32" s="140" t="s">
        <v>81</v>
      </c>
      <c r="B32" s="143"/>
      <c r="C32" s="143"/>
      <c r="D32" s="143"/>
      <c r="E32" s="143"/>
      <c r="F32" s="143"/>
      <c r="G32" s="61"/>
      <c r="H32" s="143"/>
      <c r="I32" s="4"/>
    </row>
    <row r="33" spans="1:16" s="8" customFormat="1" ht="18.75" x14ac:dyDescent="0.3">
      <c r="A33" s="63" t="s">
        <v>42</v>
      </c>
      <c r="B33" s="60">
        <v>33.747999999999998</v>
      </c>
      <c r="C33" s="60">
        <v>30.498000000000001</v>
      </c>
      <c r="D33" s="60">
        <v>36.844999999999999</v>
      </c>
      <c r="E33" s="60">
        <v>37.542000000000002</v>
      </c>
      <c r="F33" s="60">
        <v>44.73</v>
      </c>
      <c r="G33" s="61"/>
      <c r="H33" s="60">
        <v>36.439</v>
      </c>
      <c r="I33" s="7"/>
      <c r="J33" s="213"/>
      <c r="K33" s="213"/>
      <c r="L33" s="213"/>
      <c r="M33" s="213"/>
      <c r="N33" s="213"/>
      <c r="O33" s="213"/>
      <c r="P33" s="213"/>
    </row>
    <row r="34" spans="1:16" s="8" customFormat="1" ht="18.75" x14ac:dyDescent="0.3">
      <c r="A34" s="64" t="s">
        <v>47</v>
      </c>
      <c r="B34" s="33">
        <v>39.542000000000002</v>
      </c>
      <c r="C34" s="33">
        <v>35.386000000000003</v>
      </c>
      <c r="D34" s="33">
        <v>44.305</v>
      </c>
      <c r="E34" s="33">
        <v>44.823</v>
      </c>
      <c r="F34" s="33">
        <v>55.98</v>
      </c>
      <c r="G34" s="61"/>
      <c r="H34" s="33">
        <v>43.566000000000003</v>
      </c>
      <c r="I34" s="7"/>
      <c r="J34" s="213"/>
      <c r="K34" s="213"/>
      <c r="L34" s="213"/>
      <c r="M34" s="213"/>
      <c r="N34" s="213"/>
      <c r="O34" s="213"/>
      <c r="P34" s="213"/>
    </row>
    <row r="35" spans="1:16" ht="18.75" x14ac:dyDescent="0.25">
      <c r="G35" s="8"/>
      <c r="H35" s="4"/>
      <c r="I35" s="4"/>
    </row>
    <row r="36" spans="1:16" ht="18.75" x14ac:dyDescent="0.25">
      <c r="G36" s="8"/>
      <c r="H36" s="4"/>
      <c r="I36" s="4"/>
    </row>
    <row r="37" spans="1:16" ht="24.95" customHeight="1" x14ac:dyDescent="0.25">
      <c r="A37" s="140" t="s">
        <v>83</v>
      </c>
      <c r="B37" s="143"/>
      <c r="C37" s="143"/>
      <c r="D37" s="143"/>
      <c r="E37" s="143"/>
      <c r="F37" s="143"/>
      <c r="G37" s="61"/>
      <c r="H37" s="143"/>
    </row>
    <row r="38" spans="1:16" s="8" customFormat="1" ht="18.75" x14ac:dyDescent="0.3">
      <c r="A38" s="63" t="s">
        <v>42</v>
      </c>
      <c r="B38" s="60">
        <v>1.016</v>
      </c>
      <c r="C38" s="60">
        <v>-18.303000000000001</v>
      </c>
      <c r="D38" s="60">
        <v>-9.9169999999999998</v>
      </c>
      <c r="E38" s="60">
        <v>-14.279</v>
      </c>
      <c r="F38" s="60">
        <v>-7.3179999999999996</v>
      </c>
      <c r="G38" s="61"/>
      <c r="H38" s="60">
        <v>-9.5009999999999994</v>
      </c>
      <c r="J38" s="213"/>
      <c r="K38" s="213"/>
      <c r="L38" s="213"/>
      <c r="M38" s="213"/>
      <c r="N38" s="213"/>
      <c r="O38" s="213"/>
      <c r="P38" s="213"/>
    </row>
    <row r="39" spans="1:16" s="8" customFormat="1" ht="18.75" x14ac:dyDescent="0.3">
      <c r="A39" s="64" t="s">
        <v>43</v>
      </c>
      <c r="B39" s="33">
        <v>1.123</v>
      </c>
      <c r="C39" s="33">
        <v>-20.315000000000001</v>
      </c>
      <c r="D39" s="33">
        <v>-10.776</v>
      </c>
      <c r="E39" s="33">
        <v>-15.582000000000001</v>
      </c>
      <c r="F39" s="33">
        <v>-7.8680000000000003</v>
      </c>
      <c r="G39" s="61"/>
      <c r="H39" s="33">
        <v>-10.381</v>
      </c>
      <c r="J39" s="213"/>
      <c r="K39" s="213"/>
      <c r="L39" s="213"/>
      <c r="M39" s="213"/>
      <c r="N39" s="213"/>
      <c r="O39" s="213"/>
      <c r="P39" s="213"/>
    </row>
    <row r="40" spans="1:16" x14ac:dyDescent="0.25">
      <c r="G40" s="8"/>
    </row>
    <row r="41" spans="1:16" x14ac:dyDescent="0.25">
      <c r="G41" s="8"/>
    </row>
    <row r="42" spans="1:16" ht="24.95" customHeight="1" x14ac:dyDescent="0.25">
      <c r="A42" s="140" t="s">
        <v>82</v>
      </c>
      <c r="B42" s="144"/>
      <c r="C42" s="144"/>
      <c r="D42" s="144"/>
      <c r="E42" s="144"/>
      <c r="F42" s="144"/>
      <c r="G42" s="8"/>
      <c r="H42" s="144"/>
    </row>
    <row r="43" spans="1:16" ht="18.75" x14ac:dyDescent="0.3">
      <c r="A43" s="62" t="s">
        <v>41</v>
      </c>
      <c r="B43" s="34">
        <v>44.776000000000003</v>
      </c>
      <c r="C43" s="34">
        <v>49.326999999999998</v>
      </c>
      <c r="D43" s="34">
        <v>47.588999999999999</v>
      </c>
      <c r="E43" s="34">
        <v>39.338999999999999</v>
      </c>
      <c r="F43" s="34">
        <v>38.326000000000001</v>
      </c>
      <c r="G43" s="61"/>
      <c r="H43" s="34">
        <v>43.88</v>
      </c>
      <c r="J43" s="213"/>
      <c r="K43" s="213"/>
      <c r="L43" s="213"/>
      <c r="M43" s="213"/>
      <c r="N43" s="213"/>
      <c r="O43" s="213"/>
      <c r="P43" s="213"/>
    </row>
    <row r="44" spans="1:16" ht="17.25" x14ac:dyDescent="0.3">
      <c r="A44" s="35" t="s">
        <v>12</v>
      </c>
      <c r="G44" s="8"/>
      <c r="J44" s="213"/>
      <c r="K44" s="213"/>
      <c r="L44" s="213"/>
      <c r="M44" s="213"/>
      <c r="N44" s="213"/>
      <c r="O44" s="213"/>
      <c r="P44" s="213"/>
    </row>
    <row r="45" spans="1:16" x14ac:dyDescent="0.25">
      <c r="G45" s="8"/>
    </row>
    <row r="46" spans="1:16" x14ac:dyDescent="0.25">
      <c r="G46" s="8"/>
    </row>
    <row r="47" spans="1:16" ht="24.95" customHeight="1" x14ac:dyDescent="0.25">
      <c r="A47" s="145" t="s">
        <v>94</v>
      </c>
      <c r="B47" s="143"/>
      <c r="C47" s="143"/>
      <c r="D47" s="143"/>
      <c r="E47" s="143"/>
      <c r="F47" s="143"/>
      <c r="G47" s="61"/>
      <c r="H47" s="143"/>
    </row>
    <row r="48" spans="1:16" s="8" customFormat="1" ht="24.95" customHeight="1" x14ac:dyDescent="0.25">
      <c r="A48" s="58" t="s">
        <v>91</v>
      </c>
      <c r="B48" s="151"/>
      <c r="C48" s="151"/>
      <c r="D48" s="151"/>
      <c r="E48" s="151"/>
      <c r="F48" s="151"/>
      <c r="G48" s="61"/>
      <c r="H48" s="151"/>
    </row>
    <row r="49" spans="1:16" ht="18.75" x14ac:dyDescent="0.3">
      <c r="A49" s="65" t="s">
        <v>42</v>
      </c>
      <c r="B49" s="152">
        <v>13.996</v>
      </c>
      <c r="C49" s="152">
        <v>12.468999999999999</v>
      </c>
      <c r="D49" s="152">
        <v>17.184999999999999</v>
      </c>
      <c r="E49" s="152">
        <v>7.859</v>
      </c>
      <c r="F49" s="152">
        <v>13.348000000000001</v>
      </c>
      <c r="G49" s="61"/>
      <c r="H49" s="152">
        <v>13.003</v>
      </c>
      <c r="I49" s="8"/>
      <c r="J49" s="213"/>
      <c r="K49" s="213"/>
      <c r="L49" s="213"/>
      <c r="M49" s="213"/>
      <c r="N49" s="213"/>
      <c r="O49" s="213"/>
      <c r="P49" s="213"/>
    </row>
    <row r="50" spans="1:16" ht="18.75" x14ac:dyDescent="0.3">
      <c r="A50" s="64" t="s">
        <v>43</v>
      </c>
      <c r="B50" s="33">
        <v>12.893000000000001</v>
      </c>
      <c r="C50" s="33">
        <v>8.3539999999999992</v>
      </c>
      <c r="D50" s="33">
        <v>12.757999999999999</v>
      </c>
      <c r="E50" s="33">
        <v>1.393</v>
      </c>
      <c r="F50" s="33">
        <v>8.09</v>
      </c>
      <c r="G50" s="61"/>
      <c r="H50" s="33">
        <v>8.8350000000000009</v>
      </c>
      <c r="I50" s="8"/>
      <c r="J50" s="213"/>
      <c r="K50" s="213"/>
      <c r="L50" s="213"/>
      <c r="M50" s="213"/>
      <c r="N50" s="213"/>
      <c r="O50" s="213"/>
      <c r="P50" s="213"/>
    </row>
    <row r="51" spans="1:16" x14ac:dyDescent="0.25">
      <c r="G51" s="8"/>
    </row>
    <row r="52" spans="1:16" x14ac:dyDescent="0.25">
      <c r="G52" s="8"/>
    </row>
    <row r="53" spans="1:16" s="4" customFormat="1" ht="24.95" customHeight="1" x14ac:dyDescent="0.25">
      <c r="A53" s="140" t="s">
        <v>84</v>
      </c>
      <c r="B53" s="141"/>
      <c r="C53" s="141"/>
      <c r="D53" s="141"/>
      <c r="E53" s="141"/>
      <c r="F53" s="141"/>
      <c r="G53" s="7"/>
    </row>
    <row r="54" spans="1:16" s="4" customFormat="1" ht="18.75" x14ac:dyDescent="0.3">
      <c r="A54" s="72" t="s">
        <v>44</v>
      </c>
      <c r="B54" s="67">
        <v>21.516999999999999</v>
      </c>
      <c r="C54" s="67">
        <v>21.513999999999999</v>
      </c>
      <c r="D54" s="67">
        <v>21.169</v>
      </c>
      <c r="E54" s="67">
        <v>20.949000000000002</v>
      </c>
      <c r="F54" s="67">
        <v>20.963999999999999</v>
      </c>
      <c r="G54" s="88"/>
      <c r="J54" s="213"/>
      <c r="K54" s="213"/>
      <c r="L54" s="213"/>
      <c r="M54" s="213"/>
      <c r="N54" s="213"/>
      <c r="O54" s="213"/>
      <c r="P54" s="213"/>
    </row>
    <row r="55" spans="1:16" ht="17.25" x14ac:dyDescent="0.3">
      <c r="G55" s="8"/>
      <c r="J55" s="213"/>
      <c r="K55" s="213"/>
      <c r="L55" s="213"/>
      <c r="M55" s="213"/>
      <c r="N55" s="213"/>
      <c r="O55" s="213"/>
      <c r="P55" s="213"/>
    </row>
    <row r="56" spans="1:16" x14ac:dyDescent="0.25">
      <c r="G56" s="8"/>
    </row>
    <row r="57" spans="1:16" x14ac:dyDescent="0.25">
      <c r="G57" s="8"/>
    </row>
  </sheetData>
  <mergeCells count="3">
    <mergeCell ref="A3:I3"/>
    <mergeCell ref="A1:I1"/>
    <mergeCell ref="A2:I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79B4A7-8737-43F6-8FBE-C31C5BC8AC31}">
  <sheetPr>
    <tabColor rgb="FF7030A0"/>
  </sheetPr>
  <dimension ref="A1:P57"/>
  <sheetViews>
    <sheetView showGridLines="0" zoomScale="80" zoomScaleNormal="80" workbookViewId="0">
      <pane xSplit="1" ySplit="5" topLeftCell="B8" activePane="bottomRight" state="frozen"/>
      <selection activeCell="G4" sqref="G1:G1048576"/>
      <selection pane="topRight" activeCell="G4" sqref="G1:G1048576"/>
      <selection pane="bottomLeft" activeCell="G4" sqref="G1:G1048576"/>
      <selection pane="bottomRight" activeCell="A11" sqref="A11"/>
    </sheetView>
  </sheetViews>
  <sheetFormatPr defaultColWidth="9.140625" defaultRowHeight="15.75" x14ac:dyDescent="0.25"/>
  <cols>
    <col min="1" max="1" width="60.5703125" style="2" customWidth="1"/>
    <col min="2" max="6" width="13.5703125" style="2" customWidth="1"/>
    <col min="7" max="7" width="4" style="2" customWidth="1"/>
    <col min="8" max="8" width="14.42578125" style="2" customWidth="1"/>
    <col min="9" max="9" width="11.7109375" style="2" customWidth="1"/>
    <col min="10" max="16" width="11.28515625" style="2" customWidth="1"/>
    <col min="17" max="16384" width="9.140625" style="2"/>
  </cols>
  <sheetData>
    <row r="1" spans="1:14" ht="90.6" customHeight="1" x14ac:dyDescent="0.25">
      <c r="A1" s="237" t="str">
        <f>+TLC!A1</f>
        <v>Focus 
Bilanci d'esercizio 2019-2023 - Principali indici reddituali e patrimoniali</v>
      </c>
      <c r="B1" s="238"/>
      <c r="C1" s="238"/>
      <c r="D1" s="238"/>
      <c r="E1" s="238"/>
      <c r="F1" s="238"/>
      <c r="G1" s="238"/>
      <c r="H1" s="238"/>
      <c r="I1" s="238"/>
    </row>
    <row r="2" spans="1:14" ht="26.45" customHeight="1" x14ac:dyDescent="0.25">
      <c r="A2" s="240" t="str">
        <f>+TLC!A2</f>
        <v>2019-2023 Annual Reports  - Main profitability and capital ratios</v>
      </c>
      <c r="B2" s="240"/>
      <c r="C2" s="240"/>
      <c r="D2" s="240"/>
      <c r="E2" s="240"/>
      <c r="F2" s="240"/>
      <c r="G2" s="240"/>
      <c r="H2" s="240"/>
      <c r="I2" s="240"/>
    </row>
    <row r="3" spans="1:14" ht="39.950000000000003" customHeight="1" x14ac:dyDescent="0.25">
      <c r="A3" s="244" t="s">
        <v>110</v>
      </c>
      <c r="B3" s="245"/>
      <c r="C3" s="245"/>
      <c r="D3" s="245"/>
      <c r="E3" s="245"/>
      <c r="F3" s="245"/>
      <c r="G3" s="245"/>
      <c r="H3" s="245"/>
      <c r="I3" s="245"/>
    </row>
    <row r="4" spans="1:14" s="8" customFormat="1" ht="9.6" customHeight="1" x14ac:dyDescent="0.25">
      <c r="A4" s="9"/>
      <c r="B4" s="10"/>
      <c r="C4" s="10"/>
      <c r="D4" s="10"/>
      <c r="E4" s="10"/>
      <c r="F4" s="10"/>
      <c r="G4" s="10"/>
      <c r="H4" s="10"/>
      <c r="I4" s="10"/>
    </row>
    <row r="5" spans="1:14" s="8" customFormat="1" ht="24.6" customHeight="1" x14ac:dyDescent="0.25">
      <c r="A5" s="9"/>
      <c r="B5" s="48">
        <f>' TV'!B5</f>
        <v>2019</v>
      </c>
      <c r="C5" s="48">
        <f>' TV'!C5</f>
        <v>2020</v>
      </c>
      <c r="D5" s="48">
        <f>' TV'!D5</f>
        <v>2021</v>
      </c>
      <c r="E5" s="48">
        <f>' TV'!E5</f>
        <v>2022</v>
      </c>
      <c r="F5" s="48">
        <f>' TV'!F5</f>
        <v>2023</v>
      </c>
      <c r="G5" s="48"/>
      <c r="H5" s="87" t="str">
        <f>+TLC!H5</f>
        <v>Avg 19-23</v>
      </c>
      <c r="I5" s="71"/>
    </row>
    <row r="6" spans="1:14" ht="15.6" customHeight="1" x14ac:dyDescent="0.25">
      <c r="H6" s="8"/>
    </row>
    <row r="7" spans="1:14" s="4" customFormat="1" ht="24.95" customHeight="1" x14ac:dyDescent="0.25">
      <c r="A7" s="146" t="s">
        <v>85</v>
      </c>
      <c r="B7" s="147"/>
      <c r="C7" s="147"/>
      <c r="D7" s="147"/>
      <c r="E7" s="147"/>
      <c r="F7" s="147"/>
      <c r="G7" s="7"/>
      <c r="H7" s="7"/>
    </row>
    <row r="8" spans="1:14" s="4" customFormat="1" ht="18.75" x14ac:dyDescent="0.3">
      <c r="A8" s="76" t="s">
        <v>5</v>
      </c>
      <c r="B8" s="14">
        <v>4.3460000000000001</v>
      </c>
      <c r="C8" s="14">
        <v>3.7320000000000002</v>
      </c>
      <c r="D8" s="14">
        <v>4.0170000000000003</v>
      </c>
      <c r="E8" s="14">
        <v>4.2619999999999996</v>
      </c>
      <c r="F8" s="14">
        <v>4.1420000000000003</v>
      </c>
      <c r="G8" s="88"/>
      <c r="H8" s="194"/>
      <c r="J8" s="213"/>
      <c r="K8" s="213"/>
      <c r="L8" s="213"/>
      <c r="M8" s="213"/>
      <c r="N8" s="213"/>
    </row>
    <row r="9" spans="1:14" s="4" customFormat="1" ht="18.75" x14ac:dyDescent="0.3">
      <c r="A9" s="11" t="s">
        <v>6</v>
      </c>
      <c r="B9" s="12">
        <v>3.87</v>
      </c>
      <c r="C9" s="12">
        <v>3.3620000000000001</v>
      </c>
      <c r="D9" s="12">
        <v>3.6110000000000002</v>
      </c>
      <c r="E9" s="12">
        <v>3.68</v>
      </c>
      <c r="F9" s="12">
        <v>3.6749999999999998</v>
      </c>
      <c r="G9" s="88"/>
      <c r="H9" s="7"/>
      <c r="J9" s="213"/>
      <c r="K9" s="213"/>
      <c r="L9" s="213"/>
      <c r="M9" s="213"/>
      <c r="N9" s="213"/>
    </row>
    <row r="10" spans="1:14" s="4" customFormat="1" ht="18.75" x14ac:dyDescent="0.3">
      <c r="A10" s="15" t="s">
        <v>266</v>
      </c>
      <c r="B10" s="14"/>
      <c r="C10" s="14"/>
      <c r="D10" s="14"/>
      <c r="E10" s="14"/>
      <c r="F10" s="14"/>
      <c r="G10" s="88"/>
      <c r="H10" s="7"/>
      <c r="J10" s="213"/>
      <c r="K10" s="213"/>
      <c r="L10" s="213"/>
      <c r="M10" s="213"/>
      <c r="N10" s="213"/>
    </row>
    <row r="11" spans="1:14" s="4" customFormat="1" ht="18.75" x14ac:dyDescent="0.3">
      <c r="A11" s="16" t="s">
        <v>7</v>
      </c>
      <c r="B11" s="17">
        <v>1.702</v>
      </c>
      <c r="C11" s="17">
        <v>1.5129999999999999</v>
      </c>
      <c r="D11" s="17">
        <v>1.5269999999999999</v>
      </c>
      <c r="E11" s="17">
        <v>1.4390000000000001</v>
      </c>
      <c r="F11" s="17">
        <v>1.3380000000000001</v>
      </c>
      <c r="G11" s="61"/>
      <c r="H11" s="194"/>
      <c r="J11" s="213"/>
      <c r="K11" s="213"/>
      <c r="L11" s="213"/>
      <c r="M11" s="213"/>
      <c r="N11" s="213"/>
    </row>
    <row r="12" spans="1:14" s="4" customFormat="1" ht="18.75" x14ac:dyDescent="0.3">
      <c r="A12" s="19" t="s">
        <v>8</v>
      </c>
      <c r="B12" s="20">
        <v>1.1930000000000001</v>
      </c>
      <c r="C12" s="20">
        <v>0.98</v>
      </c>
      <c r="D12" s="20">
        <v>1.133</v>
      </c>
      <c r="E12" s="20">
        <v>1.0980000000000001</v>
      </c>
      <c r="F12" s="20">
        <v>1.101</v>
      </c>
      <c r="G12" s="61"/>
      <c r="H12" s="194"/>
      <c r="J12" s="213"/>
      <c r="K12" s="213"/>
      <c r="L12" s="213"/>
      <c r="M12" s="213"/>
      <c r="N12" s="213"/>
    </row>
    <row r="13" spans="1:14" s="4" customFormat="1" ht="18.75" x14ac:dyDescent="0.3">
      <c r="A13" s="19" t="s">
        <v>9</v>
      </c>
      <c r="B13" s="20">
        <v>0.48399999999999999</v>
      </c>
      <c r="C13" s="20">
        <v>0.42899999999999999</v>
      </c>
      <c r="D13" s="20">
        <v>0.42599999999999999</v>
      </c>
      <c r="E13" s="20">
        <v>0.53400000000000003</v>
      </c>
      <c r="F13" s="20">
        <v>0.57099999999999995</v>
      </c>
      <c r="G13" s="61"/>
      <c r="H13" s="194"/>
      <c r="J13" s="213"/>
      <c r="K13" s="213"/>
      <c r="L13" s="213"/>
      <c r="M13" s="213"/>
      <c r="N13" s="213"/>
    </row>
    <row r="14" spans="1:14" s="4" customFormat="1" ht="18.75" x14ac:dyDescent="0.3">
      <c r="A14" s="19" t="s">
        <v>10</v>
      </c>
      <c r="B14" s="20">
        <v>0.49199999999999999</v>
      </c>
      <c r="C14" s="20">
        <v>0.44</v>
      </c>
      <c r="D14" s="20">
        <v>0.52500000000000002</v>
      </c>
      <c r="E14" s="20">
        <v>0.61399999999999999</v>
      </c>
      <c r="F14" s="20">
        <v>0.66500000000000004</v>
      </c>
      <c r="G14" s="61"/>
      <c r="H14" s="194"/>
      <c r="J14" s="213"/>
      <c r="K14" s="213"/>
      <c r="L14" s="213"/>
      <c r="M14" s="213"/>
      <c r="N14" s="213"/>
    </row>
    <row r="15" spans="1:14" s="4" customFormat="1" ht="18.75" x14ac:dyDescent="0.25">
      <c r="A15" s="22" t="s">
        <v>11</v>
      </c>
      <c r="B15" s="214">
        <f t="shared" ref="B15:E15" si="0">+B14+B13+B12+B11</f>
        <v>3.871</v>
      </c>
      <c r="C15" s="214">
        <f t="shared" si="0"/>
        <v>3.3620000000000001</v>
      </c>
      <c r="D15" s="214">
        <f t="shared" si="0"/>
        <v>3.6109999999999998</v>
      </c>
      <c r="E15" s="214">
        <f t="shared" si="0"/>
        <v>3.6850000000000005</v>
      </c>
      <c r="F15" s="214">
        <f>+F14+F13+F12+F11</f>
        <v>3.6749999999999998</v>
      </c>
      <c r="G15" s="101"/>
      <c r="H15" s="194"/>
    </row>
    <row r="16" spans="1:14" s="4" customFormat="1" ht="18.75" x14ac:dyDescent="0.25">
      <c r="A16" s="13"/>
      <c r="B16" s="14"/>
      <c r="C16" s="14"/>
      <c r="D16" s="14"/>
      <c r="E16" s="14"/>
      <c r="F16" s="14"/>
      <c r="G16" s="88"/>
      <c r="H16" s="7"/>
    </row>
    <row r="17" spans="1:16" s="4" customFormat="1" ht="18.75" x14ac:dyDescent="0.25">
      <c r="A17" s="13"/>
      <c r="B17" s="14"/>
      <c r="C17" s="14"/>
      <c r="D17" s="14"/>
      <c r="E17" s="14"/>
      <c r="F17" s="14"/>
      <c r="G17" s="88"/>
      <c r="H17" s="7"/>
    </row>
    <row r="18" spans="1:16" s="4" customFormat="1" ht="24.95" customHeight="1" x14ac:dyDescent="0.25">
      <c r="A18" s="146" t="s">
        <v>86</v>
      </c>
      <c r="B18" s="148"/>
      <c r="C18" s="148"/>
      <c r="D18" s="148"/>
      <c r="E18" s="148"/>
      <c r="F18" s="148"/>
      <c r="G18" s="107"/>
      <c r="H18" s="148"/>
    </row>
    <row r="19" spans="1:16" s="4" customFormat="1" ht="21" x14ac:dyDescent="0.3">
      <c r="A19" s="77" t="s">
        <v>263</v>
      </c>
      <c r="B19" s="23">
        <v>10.839</v>
      </c>
      <c r="C19" s="23">
        <v>8.6639999999999997</v>
      </c>
      <c r="D19" s="23">
        <v>11.638999999999999</v>
      </c>
      <c r="E19" s="23">
        <v>15.47</v>
      </c>
      <c r="F19" s="23">
        <v>12.516999999999999</v>
      </c>
      <c r="G19" s="61"/>
      <c r="H19" s="23">
        <v>11.901999999999999</v>
      </c>
      <c r="J19" s="213"/>
      <c r="K19" s="213"/>
      <c r="L19" s="213"/>
      <c r="M19" s="213"/>
      <c r="N19" s="213"/>
      <c r="O19" s="213"/>
      <c r="P19" s="213"/>
    </row>
    <row r="20" spans="1:16" ht="21" x14ac:dyDescent="0.3">
      <c r="A20" s="90" t="s">
        <v>264</v>
      </c>
      <c r="B20" s="24">
        <v>-0.158</v>
      </c>
      <c r="C20" s="24">
        <v>-5.3929999999999998</v>
      </c>
      <c r="D20" s="24">
        <v>3.62</v>
      </c>
      <c r="E20" s="24">
        <v>7.6420000000000003</v>
      </c>
      <c r="F20" s="24">
        <v>3.7149999999999999</v>
      </c>
      <c r="G20" s="61"/>
      <c r="H20" s="24">
        <v>2.0329999999999999</v>
      </c>
      <c r="J20" s="213"/>
      <c r="K20" s="213"/>
      <c r="L20" s="213"/>
      <c r="M20" s="213"/>
      <c r="N20" s="213"/>
      <c r="O20" s="213"/>
      <c r="P20" s="213"/>
    </row>
    <row r="21" spans="1:16" x14ac:dyDescent="0.25">
      <c r="G21" s="8"/>
      <c r="H21" s="8"/>
    </row>
    <row r="22" spans="1:16" ht="18.75" x14ac:dyDescent="0.25">
      <c r="A22" s="13"/>
      <c r="B22" s="14"/>
      <c r="C22" s="14"/>
      <c r="D22" s="14"/>
      <c r="E22" s="14"/>
      <c r="F22" s="14"/>
      <c r="G22" s="88"/>
      <c r="H22" s="88"/>
      <c r="I22" s="14"/>
    </row>
    <row r="23" spans="1:16" ht="24.95" customHeight="1" x14ac:dyDescent="0.25">
      <c r="A23" s="146" t="s">
        <v>87</v>
      </c>
      <c r="B23" s="149"/>
      <c r="C23" s="149"/>
      <c r="D23" s="149"/>
      <c r="E23" s="149"/>
      <c r="F23" s="149"/>
      <c r="G23" s="8"/>
      <c r="H23" s="149"/>
      <c r="I23" s="4"/>
    </row>
    <row r="24" spans="1:16" ht="18.75" x14ac:dyDescent="0.3">
      <c r="A24" s="72" t="s">
        <v>45</v>
      </c>
      <c r="B24" s="27">
        <v>38.872</v>
      </c>
      <c r="C24" s="27">
        <v>38.009</v>
      </c>
      <c r="D24" s="27">
        <v>33.906999999999996</v>
      </c>
      <c r="E24" s="27">
        <v>44.143000000000001</v>
      </c>
      <c r="F24" s="27">
        <v>42.133000000000003</v>
      </c>
      <c r="G24" s="61"/>
      <c r="H24" s="96">
        <v>39.485999999999997</v>
      </c>
      <c r="I24" s="4"/>
      <c r="J24" s="213"/>
      <c r="K24" s="213"/>
      <c r="L24" s="213"/>
      <c r="M24" s="213"/>
      <c r="N24" s="213"/>
      <c r="O24" s="213"/>
      <c r="P24" s="213"/>
    </row>
    <row r="25" spans="1:16" ht="18.75" x14ac:dyDescent="0.25">
      <c r="G25" s="8"/>
      <c r="H25" s="89"/>
      <c r="I25" s="4"/>
    </row>
    <row r="26" spans="1:16" ht="18.75" x14ac:dyDescent="0.25">
      <c r="G26" s="8"/>
      <c r="H26" s="89"/>
      <c r="I26" s="4"/>
    </row>
    <row r="27" spans="1:16" ht="24.95" customHeight="1" x14ac:dyDescent="0.25">
      <c r="A27" s="146" t="s">
        <v>88</v>
      </c>
      <c r="B27" s="149"/>
      <c r="C27" s="149"/>
      <c r="D27" s="149"/>
      <c r="E27" s="149"/>
      <c r="F27" s="149"/>
      <c r="G27" s="8"/>
      <c r="H27" s="149"/>
    </row>
    <row r="28" spans="1:16" ht="18.75" x14ac:dyDescent="0.3">
      <c r="A28" s="72" t="s">
        <v>45</v>
      </c>
      <c r="B28" s="27">
        <v>2.0470000000000002</v>
      </c>
      <c r="C28" s="27">
        <v>-5.9119999999999999</v>
      </c>
      <c r="D28" s="27">
        <v>6.21</v>
      </c>
      <c r="E28" s="27">
        <v>28.802</v>
      </c>
      <c r="F28" s="27">
        <v>14.423</v>
      </c>
      <c r="G28" s="61"/>
      <c r="H28" s="27">
        <v>10.401999999999999</v>
      </c>
      <c r="J28" s="213"/>
      <c r="K28" s="213"/>
      <c r="L28" s="213"/>
      <c r="M28" s="213"/>
      <c r="N28" s="213"/>
      <c r="O28" s="213"/>
      <c r="P28" s="213"/>
    </row>
    <row r="29" spans="1:16" ht="18.75" x14ac:dyDescent="0.25">
      <c r="A29" s="6"/>
      <c r="B29" s="23"/>
      <c r="C29" s="23"/>
      <c r="D29" s="23"/>
      <c r="E29" s="23"/>
      <c r="F29" s="23"/>
      <c r="G29" s="61"/>
      <c r="H29" s="74"/>
    </row>
    <row r="30" spans="1:16" x14ac:dyDescent="0.25">
      <c r="G30" s="8"/>
      <c r="H30" s="89"/>
    </row>
    <row r="31" spans="1:16" ht="24.95" customHeight="1" x14ac:dyDescent="0.25">
      <c r="A31" s="146" t="s">
        <v>89</v>
      </c>
      <c r="B31" s="149"/>
      <c r="C31" s="149"/>
      <c r="D31" s="149"/>
      <c r="E31" s="149"/>
      <c r="F31" s="149"/>
      <c r="G31" s="8"/>
      <c r="H31" s="149"/>
    </row>
    <row r="32" spans="1:16" ht="18.75" x14ac:dyDescent="0.3">
      <c r="A32" s="72" t="s">
        <v>45</v>
      </c>
      <c r="B32" s="27">
        <v>3.5249999999999999</v>
      </c>
      <c r="C32" s="27">
        <v>4.0090000000000003</v>
      </c>
      <c r="D32" s="27">
        <v>3.0550000000000002</v>
      </c>
      <c r="E32" s="27">
        <v>4.2809999999999997</v>
      </c>
      <c r="F32" s="27">
        <v>4.5529999999999999</v>
      </c>
      <c r="G32" s="61"/>
      <c r="H32" s="96">
        <v>3.8860000000000001</v>
      </c>
      <c r="J32" s="213"/>
      <c r="K32" s="213"/>
      <c r="L32" s="213"/>
      <c r="M32" s="213"/>
      <c r="N32" s="213"/>
      <c r="O32" s="213"/>
      <c r="P32" s="213"/>
    </row>
    <row r="33" spans="1:16" x14ac:dyDescent="0.25">
      <c r="G33" s="8"/>
      <c r="H33" s="89"/>
    </row>
    <row r="34" spans="1:16" x14ac:dyDescent="0.25">
      <c r="G34" s="8"/>
      <c r="H34" s="89"/>
    </row>
    <row r="35" spans="1:16" ht="24.95" customHeight="1" x14ac:dyDescent="0.25">
      <c r="A35" s="150" t="s">
        <v>95</v>
      </c>
      <c r="B35" s="149"/>
      <c r="C35" s="149"/>
      <c r="D35" s="149"/>
      <c r="E35" s="149"/>
      <c r="F35" s="149"/>
      <c r="G35" s="8"/>
      <c r="H35" s="149"/>
    </row>
    <row r="36" spans="1:16" s="8" customFormat="1" ht="24.95" customHeight="1" x14ac:dyDescent="0.25">
      <c r="A36" s="58" t="s">
        <v>91</v>
      </c>
      <c r="B36" s="153"/>
      <c r="C36" s="153"/>
      <c r="D36" s="153"/>
      <c r="E36" s="153"/>
      <c r="F36" s="153"/>
      <c r="H36" s="154"/>
    </row>
    <row r="37" spans="1:16" s="8" customFormat="1" ht="23.25" customHeight="1" x14ac:dyDescent="0.3">
      <c r="A37" s="72" t="s">
        <v>45</v>
      </c>
      <c r="B37" s="26">
        <v>11.477</v>
      </c>
      <c r="C37" s="26">
        <v>10.375999999999999</v>
      </c>
      <c r="D37" s="26">
        <v>11.625999999999999</v>
      </c>
      <c r="E37" s="26">
        <v>9.0760000000000005</v>
      </c>
      <c r="F37" s="26">
        <v>25.106999999999999</v>
      </c>
      <c r="G37" s="61"/>
      <c r="H37" s="96">
        <v>13.56</v>
      </c>
      <c r="J37" s="213"/>
      <c r="K37" s="213"/>
      <c r="L37" s="213"/>
      <c r="M37" s="213"/>
      <c r="N37" s="213"/>
      <c r="O37" s="213"/>
      <c r="P37" s="213"/>
    </row>
    <row r="38" spans="1:16" s="8" customFormat="1" ht="23.25" customHeight="1" x14ac:dyDescent="0.25">
      <c r="A38" s="73"/>
      <c r="B38" s="61"/>
      <c r="C38" s="61"/>
      <c r="D38" s="61"/>
      <c r="E38" s="61"/>
      <c r="F38" s="61"/>
      <c r="G38" s="61"/>
      <c r="H38" s="74"/>
    </row>
    <row r="39" spans="1:16" x14ac:dyDescent="0.25">
      <c r="G39" s="8"/>
      <c r="H39" s="89"/>
    </row>
    <row r="40" spans="1:16" s="4" customFormat="1" ht="24.95" customHeight="1" x14ac:dyDescent="0.25">
      <c r="A40" s="146" t="s">
        <v>90</v>
      </c>
      <c r="B40" s="147"/>
      <c r="C40" s="147"/>
      <c r="D40" s="147"/>
      <c r="E40" s="147"/>
      <c r="F40" s="147"/>
      <c r="G40" s="7"/>
      <c r="H40" s="7"/>
    </row>
    <row r="41" spans="1:16" ht="18.75" x14ac:dyDescent="0.3">
      <c r="A41" s="75" t="s">
        <v>46</v>
      </c>
      <c r="B41" s="30">
        <v>13.939</v>
      </c>
      <c r="C41" s="30">
        <v>13.24</v>
      </c>
      <c r="D41" s="30">
        <v>13.036</v>
      </c>
      <c r="E41" s="30">
        <v>12.891999999999999</v>
      </c>
      <c r="F41" s="30">
        <v>12.404</v>
      </c>
      <c r="G41" s="88"/>
      <c r="H41" s="8"/>
      <c r="J41" s="213"/>
      <c r="K41" s="213"/>
      <c r="L41" s="213"/>
      <c r="M41" s="213"/>
      <c r="N41" s="213"/>
      <c r="O41" s="213"/>
      <c r="P41" s="213"/>
    </row>
    <row r="42" spans="1:16" x14ac:dyDescent="0.25">
      <c r="G42" s="8"/>
      <c r="H42" s="8"/>
    </row>
    <row r="43" spans="1:16" x14ac:dyDescent="0.25">
      <c r="G43" s="8"/>
    </row>
    <row r="44" spans="1:16" x14ac:dyDescent="0.25">
      <c r="G44" s="8"/>
    </row>
    <row r="45" spans="1:16" x14ac:dyDescent="0.25">
      <c r="G45" s="8"/>
    </row>
    <row r="46" spans="1:16" x14ac:dyDescent="0.25">
      <c r="G46" s="8"/>
    </row>
    <row r="47" spans="1:16" x14ac:dyDescent="0.25">
      <c r="G47" s="8"/>
    </row>
    <row r="48" spans="1:16" x14ac:dyDescent="0.25">
      <c r="G48" s="8"/>
    </row>
    <row r="49" spans="7:7" x14ac:dyDescent="0.25">
      <c r="G49" s="8"/>
    </row>
    <row r="50" spans="7:7" x14ac:dyDescent="0.25">
      <c r="G50" s="8"/>
    </row>
    <row r="51" spans="7:7" x14ac:dyDescent="0.25">
      <c r="G51" s="8"/>
    </row>
    <row r="52" spans="7:7" x14ac:dyDescent="0.25">
      <c r="G52" s="8"/>
    </row>
    <row r="53" spans="7:7" x14ac:dyDescent="0.25">
      <c r="G53" s="8"/>
    </row>
    <row r="54" spans="7:7" x14ac:dyDescent="0.25">
      <c r="G54" s="8"/>
    </row>
    <row r="55" spans="7:7" x14ac:dyDescent="0.25">
      <c r="G55" s="8"/>
    </row>
    <row r="56" spans="7:7" x14ac:dyDescent="0.25">
      <c r="G56" s="8"/>
    </row>
    <row r="57" spans="7:7" x14ac:dyDescent="0.25">
      <c r="G57" s="8"/>
    </row>
  </sheetData>
  <mergeCells count="3">
    <mergeCell ref="A3:I3"/>
    <mergeCell ref="A1:I1"/>
    <mergeCell ref="A2:I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9F8A49D1072C408F1D2F8100DCF7E1" ma:contentTypeVersion="16" ma:contentTypeDescription="Creare un nuovo documento." ma:contentTypeScope="" ma:versionID="262abc436ae7bb717cf62aa67114afbc">
  <xsd:schema xmlns:xsd="http://www.w3.org/2001/XMLSchema" xmlns:xs="http://www.w3.org/2001/XMLSchema" xmlns:p="http://schemas.microsoft.com/office/2006/metadata/properties" xmlns:ns2="3727983f-e8d2-42c6-aaa9-e3e773964df3" xmlns:ns3="0524074f-48dc-42cf-86b7-9aaf95bffbff" targetNamespace="http://schemas.microsoft.com/office/2006/metadata/properties" ma:root="true" ma:fieldsID="11561a82fb471fc751f5f8728cf80c2d" ns2:_="" ns3:_="">
    <xsd:import namespace="3727983f-e8d2-42c6-aaa9-e3e773964df3"/>
    <xsd:import namespace="0524074f-48dc-42cf-86b7-9aaf95bffb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27983f-e8d2-42c6-aaa9-e3e773964d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f6ce4560-7b1b-4135-9935-81ff0cd6b66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4074f-48dc-42cf-86b7-9aaf95bffbf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a5b330f-bde7-458d-84e9-cbc7c6fffe76}" ma:internalName="TaxCatchAll" ma:showField="CatchAllData" ma:web="0524074f-48dc-42cf-86b7-9aaf95bffb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5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727983f-e8d2-42c6-aaa9-e3e773964df3">
      <Terms xmlns="http://schemas.microsoft.com/office/infopath/2007/PartnerControls"/>
    </lcf76f155ced4ddcb4097134ff3c332f>
    <TaxCatchAll xmlns="0524074f-48dc-42cf-86b7-9aaf95bffbff" xsi:nil="true"/>
  </documentManagement>
</p:properties>
</file>

<file path=customXml/itemProps1.xml><?xml version="1.0" encoding="utf-8"?>
<ds:datastoreItem xmlns:ds="http://schemas.openxmlformats.org/officeDocument/2006/customXml" ds:itemID="{6DB6DF5F-7977-4237-88C3-4AD24BA81B35}"/>
</file>

<file path=customXml/itemProps2.xml><?xml version="1.0" encoding="utf-8"?>
<ds:datastoreItem xmlns:ds="http://schemas.openxmlformats.org/officeDocument/2006/customXml" ds:itemID="{D22A1BD2-5097-4DD2-9CD9-BB7C46B66818}"/>
</file>

<file path=customXml/itemProps3.xml><?xml version="1.0" encoding="utf-8"?>
<ds:datastoreItem xmlns:ds="http://schemas.openxmlformats.org/officeDocument/2006/customXml" ds:itemID="{3D6EDA80-94DE-4317-AA27-573D8B3B59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1</vt:i4>
      </vt:variant>
    </vt:vector>
  </HeadingPairs>
  <TitlesOfParts>
    <vt:vector size="8" baseType="lpstr">
      <vt:lpstr>Campione imprese</vt:lpstr>
      <vt:lpstr>Mercati</vt:lpstr>
      <vt:lpstr>&gt;100 mln€</vt:lpstr>
      <vt:lpstr>TLC</vt:lpstr>
      <vt:lpstr>Corr. &amp; pacchi</vt:lpstr>
      <vt:lpstr> TV</vt:lpstr>
      <vt:lpstr>Editoria</vt:lpstr>
      <vt:lpstr>'Campione imprese'!Area_stampa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Nevio Capodaglio</dc:creator>
  <cp:lastModifiedBy>AGCOM</cp:lastModifiedBy>
  <cp:lastPrinted>2015-04-14T14:00:34Z</cp:lastPrinted>
  <dcterms:created xsi:type="dcterms:W3CDTF">2015-04-08T12:40:46Z</dcterms:created>
  <dcterms:modified xsi:type="dcterms:W3CDTF">2025-04-03T10:40:11Z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0x010100F89F8A49D1072C408F1D2F8100DCF7E1</vt:lpwstr>
  </property>
</Properties>
</file>